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3280\Documents\URI\Internet\Vsebine za objavo\Kakovost\"/>
    </mc:Choice>
  </mc:AlternateContent>
  <xr:revisionPtr revIDLastSave="0" documentId="13_ncr:1_{7B058580-793A-4177-9DDD-32FA559BEC8F}" xr6:coauthVersionLast="47" xr6:coauthVersionMax="47" xr10:uidLastSave="{00000000-0000-0000-0000-000000000000}"/>
  <bookViews>
    <workbookView xWindow="-120" yWindow="-120" windowWidth="29040" windowHeight="17520" tabRatio="933" firstSheet="1" activeTab="1" xr2:uid="{00000000-000D-0000-FFFF-FFFF00000000}"/>
  </bookViews>
  <sheets>
    <sheet name="cet" sheetId="11" state="hidden" r:id="rId1"/>
    <sheet name="0. Osnovni podatki" sheetId="10" r:id="rId2"/>
    <sheet name="B1 Učinkovitost dela v operacij" sheetId="24" r:id="rId3"/>
    <sheet name="C1 Kolonizacija z MRSA" sheetId="13" r:id="rId4"/>
    <sheet name="C2 Poškodbe zaradi pritiska" sheetId="1" r:id="rId5"/>
    <sheet name="C3 Padci pacientov" sheetId="20" r:id="rId6"/>
    <sheet name="Poškodbe z ostrimi predmeti" sheetId="15" r:id="rId7"/>
    <sheet name="B2 Kultura varnosti" sheetId="27" r:id="rId8"/>
    <sheet name="C4 Okužba kirurške rane" sheetId="25" r:id="rId9"/>
    <sheet name="B3  Higiena rok" sheetId="22" r:id="rId10"/>
    <sheet name="Kazalnik C5, C6, C7" sheetId="26" r:id="rId11"/>
    <sheet name="B6.....kliničnega farmacevta" sheetId="29" r:id="rId12"/>
    <sheet name="B7 Delež intervencij" sheetId="30" r:id="rId13"/>
  </sheets>
  <definedNames>
    <definedName name="_ftn1" localSheetId="1">'0. Osnovni podatki'!#REF!</definedName>
    <definedName name="_ftnref1" localSheetId="1">'0. Osnovni podatki'!$A$8</definedName>
    <definedName name="_Toc143355881" localSheetId="11">'B6.....kliničnega farmacevta'!$A$4</definedName>
    <definedName name="_Toc143355881" localSheetId="12">'B7 Delež intervencij'!$A$4</definedName>
    <definedName name="_Toc143355881" localSheetId="6">'Poškodbe z ostrimi predmeti'!$A$4</definedName>
    <definedName name="_xlnm.Print_Area" localSheetId="1">'0. Osnovni podatki'!$A$2:$C$9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5" i="27" l="1"/>
  <c r="B21" i="1"/>
  <c r="B15" i="30" l="1"/>
  <c r="B15" i="29"/>
  <c r="B14" i="30"/>
  <c r="E2" i="30"/>
  <c r="D2" i="30"/>
  <c r="C2" i="30"/>
  <c r="B14" i="29"/>
  <c r="E2" i="29"/>
  <c r="D2" i="29"/>
  <c r="C2" i="29"/>
  <c r="E2" i="27"/>
  <c r="E2" i="15"/>
  <c r="D2" i="27"/>
  <c r="D2" i="15"/>
  <c r="C2" i="27"/>
  <c r="C2" i="15"/>
  <c r="B17" i="24"/>
  <c r="B27" i="20"/>
  <c r="B24" i="20"/>
  <c r="C16" i="27"/>
  <c r="B23" i="27" s="1"/>
  <c r="B16" i="27"/>
  <c r="B22" i="27" s="1"/>
  <c r="B26" i="20"/>
  <c r="B25" i="20"/>
  <c r="B22" i="1"/>
  <c r="B14" i="15"/>
  <c r="B15" i="24"/>
  <c r="B10" i="24"/>
  <c r="B16" i="24" s="1"/>
  <c r="E2" i="24"/>
  <c r="D2" i="24"/>
  <c r="C2" i="24"/>
  <c r="B15" i="13"/>
  <c r="B18" i="22" l="1"/>
  <c r="B17" i="22"/>
  <c r="E2" i="22"/>
  <c r="D2" i="22"/>
  <c r="C2" i="22"/>
  <c r="B23" i="20" l="1"/>
  <c r="B22" i="20"/>
  <c r="B21" i="20"/>
  <c r="E2" i="20"/>
  <c r="D2" i="20"/>
  <c r="C2" i="20"/>
  <c r="E2" i="13" l="1"/>
  <c r="D2" i="13"/>
  <c r="C2" i="13"/>
  <c r="E2" i="1"/>
  <c r="D2" i="1"/>
  <c r="C2" i="1"/>
  <c r="B5" i="1"/>
  <c r="B2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Andreja Uštar</author>
  </authors>
  <commentList>
    <comment ref="B8" authorId="0" shapeId="0" xr:uid="{AA9F8558-DB37-46C8-8794-3A9B59FA9CF0}">
      <text>
        <r>
          <rPr>
            <b/>
            <sz val="9"/>
            <color indexed="81"/>
            <rFont val="Segoe UI"/>
            <family val="2"/>
            <charset val="238"/>
          </rPr>
          <t>Andreja Uštar:</t>
        </r>
        <r>
          <rPr>
            <sz val="9"/>
            <color indexed="81"/>
            <rFont val="Segoe UI"/>
            <family val="2"/>
            <charset val="238"/>
          </rPr>
          <t xml:space="preserve">
Podatek vzet iz stare tabele, Maja S poročala 491 (vendar podatrek ni pravilen)</t>
        </r>
      </text>
    </comment>
  </commentList>
</comments>
</file>

<file path=xl/sharedStrings.xml><?xml version="1.0" encoding="utf-8"?>
<sst xmlns="http://schemas.openxmlformats.org/spreadsheetml/2006/main" count="324" uniqueCount="194">
  <si>
    <t>Vrednosti</t>
  </si>
  <si>
    <t>Opombe</t>
  </si>
  <si>
    <t>1. Skorajšnja napaka ("near-miss")</t>
  </si>
  <si>
    <t>8. Vedenje, odnos in komunikacija</t>
  </si>
  <si>
    <t>10. Drugo</t>
  </si>
  <si>
    <t>1. četrtlejte</t>
  </si>
  <si>
    <t>2. četrtlejte</t>
  </si>
  <si>
    <t>3. četrtlejte</t>
  </si>
  <si>
    <t>4. četrtlejte</t>
  </si>
  <si>
    <t>Stolpec1</t>
  </si>
  <si>
    <t>Število zaposlenih</t>
  </si>
  <si>
    <t>(prostor za logotip izvajalca)</t>
  </si>
  <si>
    <t xml:space="preserve">
</t>
  </si>
  <si>
    <t>Seštevek zaposlenih po deležih (100% zaposlitev = 1; 50% zaposlitev, polovočni delovni čas = 0,5; skrajšani delovni čas, zaposlitev za 6 ur = 0,75; itd.)</t>
  </si>
  <si>
    <t>Kazalnik</t>
  </si>
  <si>
    <t>Vrednost kazalnika</t>
  </si>
  <si>
    <t>Število (števec)</t>
  </si>
  <si>
    <t>opombe</t>
  </si>
  <si>
    <t>Izvajalci nimajo vpliva!</t>
  </si>
  <si>
    <t>Izvajalec</t>
  </si>
  <si>
    <t>Leto:</t>
  </si>
  <si>
    <t>Obdobje</t>
  </si>
  <si>
    <t>Stanje na zadnji dan opazovanega obdobja (četrtletja)</t>
  </si>
  <si>
    <t>Da</t>
  </si>
  <si>
    <t>Ne</t>
  </si>
  <si>
    <t>Brez odgovora</t>
  </si>
  <si>
    <t>vob</t>
  </si>
  <si>
    <t>Koliko pacientom ste ob sprejemu v tem tromesečju odvzeli nadzorne kužnine (MRSA)?</t>
  </si>
  <si>
    <t>Obdobje opazovanja</t>
  </si>
  <si>
    <t>LEGENDA</t>
  </si>
  <si>
    <t>Podatek vnesejo izvajalci</t>
  </si>
  <si>
    <t>Samodejni seštevek</t>
  </si>
  <si>
    <t>Samodejni izračun kazalnika</t>
  </si>
  <si>
    <t>/</t>
  </si>
  <si>
    <t>Vpis komentarja - opombe</t>
  </si>
  <si>
    <t>Metodologija/opombe</t>
  </si>
  <si>
    <r>
      <rPr>
        <i/>
        <u/>
        <sz val="10"/>
        <rFont val="Calibri"/>
        <family val="2"/>
        <charset val="238"/>
        <scheme val="minor"/>
      </rPr>
      <t>Vključeni pacienti:</t>
    </r>
    <r>
      <rPr>
        <i/>
        <sz val="10"/>
        <rFont val="Calibri"/>
        <family val="2"/>
        <charset val="238"/>
        <scheme val="minor"/>
      </rPr>
      <t xml:space="preserve"> akutni in neakutni pacienti (npr. rehabilitacijska oskrba, psihiatrična oskrba).
</t>
    </r>
    <r>
      <rPr>
        <i/>
        <u/>
        <sz val="10"/>
        <rFont val="Calibri"/>
        <family val="2"/>
        <charset val="238"/>
        <scheme val="minor"/>
      </rPr>
      <t>Izključeni pacienti:</t>
    </r>
    <r>
      <rPr>
        <i/>
        <sz val="10"/>
        <rFont val="Calibri"/>
        <family val="2"/>
        <charset val="238"/>
        <scheme val="minor"/>
      </rPr>
      <t xml:space="preserve">
- mlajši od 18 let
- ženske po normalnem (vaginalnem) porodu
- ambulantni pacienti
- spremljevalci </t>
    </r>
  </si>
  <si>
    <r>
      <t xml:space="preserve">V seštevek bolnišnično oskrbnih dni (BOD) </t>
    </r>
    <r>
      <rPr>
        <b/>
        <i/>
        <sz val="10"/>
        <color theme="1"/>
        <rFont val="Calibri"/>
        <family val="2"/>
        <charset val="238"/>
        <scheme val="minor"/>
      </rPr>
      <t>NE štejemo</t>
    </r>
    <r>
      <rPr>
        <i/>
        <sz val="10"/>
        <color theme="1"/>
        <rFont val="Calibri"/>
        <family val="2"/>
        <charset val="238"/>
        <scheme val="minor"/>
      </rPr>
      <t xml:space="preserve"> pacientov obravnavnih v dnevni bolnišnici (EDH/DH)
Za izračun BOD se uporabijo podatki o </t>
    </r>
    <r>
      <rPr>
        <b/>
        <i/>
        <sz val="10"/>
        <color theme="1"/>
        <rFont val="Calibri"/>
        <family val="2"/>
        <charset val="238"/>
        <scheme val="minor"/>
      </rPr>
      <t>datumu sprejema in datumu odpusta, ter se izračunajo po formuli: (datum odpusta - datum sprejema) - 1 dan
V kolikor je sprejem in odpust isti dan se šteje 1 dan.
Upoštevati je potrebno začasne odpuste in dneve ko je pacient na začasnem odpustu - torej ni prisoten v bolnišnici - takrat se ti dnevi odštejejo!
V primeru, da na zadnji dan četrtletja pacient še ni bil odpuščen, se šteje zadnji dan četrtletja za »odpust« in se seštejejo dnevi do zadnjega dneva v četrtletju.
V primeru, da je pacient sprejet še v prejšnjem četrtletju, je se šteje za to četrtletje prvi dan kot »sprejem« in se štejejo dnevi dalje. 
Spremljevalci (doječe matere, spremljevalci otrok in drugih pacientov, ki imajo spremstvo zdrave osebe) se NE štejejo v število obravnav.</t>
    </r>
  </si>
  <si>
    <t xml:space="preserve"> </t>
  </si>
  <si>
    <t xml:space="preserve">Število poškodb z ostrimi predmeti na 100 zaposlenih </t>
  </si>
  <si>
    <t>PZP - poškodbe zaradi pritiska</t>
  </si>
  <si>
    <t>RZP - razjede zarai pritiska</t>
  </si>
  <si>
    <t>Vključeni pacienti v bolnišnični dejavnosti</t>
  </si>
  <si>
    <t>akutni in neakutni pacienti (npr. rehabilitacijska oskrba, psihiatrična oskrba)</t>
  </si>
  <si>
    <t>pacienti, mlajši od 18 let</t>
  </si>
  <si>
    <t>porodnice</t>
  </si>
  <si>
    <t>ambulantni pacienti</t>
  </si>
  <si>
    <t>spremljajoče osebe (npr. matere, ki dojijo sprejete dojenčke).</t>
  </si>
  <si>
    <t>Izključitveni kriteriji za bolnišnično dejavnost:</t>
  </si>
  <si>
    <t>število odpadlih načrtovanih operacij</t>
  </si>
  <si>
    <t>število pravilno izvedenih dejanj zaposlenih v enotah intenzivne terapije  (razkuževanje ali umivanje)</t>
  </si>
  <si>
    <t>število priložnosti pri zaposlenih v enotah intenzivne terapije</t>
  </si>
  <si>
    <t>število priložnosti pri zaposlenih na oddelkih, ki niso enote intenzivne terapije</t>
  </si>
  <si>
    <t>število pravilno izvedenih dejanj zaposlenih na oddelkih, ki niso enote intenzivne terapije  (razkuževanje ali umivanje)</t>
  </si>
  <si>
    <t>število sporočenih poškodb z ostrimi predmeti</t>
  </si>
  <si>
    <t>Število hospitaliziranih pacientov z izključitvenimi kriteriji (za RZP/PZP)</t>
  </si>
  <si>
    <t>običajni obratovalni čas OP dvorane v opazovanem obdobju (izraženo v minutah)</t>
  </si>
  <si>
    <t>število načrtovanih (elektivnih) kirurških posegov v opazovanem obdobju</t>
  </si>
  <si>
    <t>število izvedenih načrtovanih kirurških posegov v opazovanem obdobju</t>
  </si>
  <si>
    <t>število izvedenih urgentnih kirurških posegov (spremljamo v t.i. mešanih OP)</t>
  </si>
  <si>
    <t xml:space="preserve">Vsota minut prisotnosti pacientov v operacijski dvorani v opazovanem obdobju (Čas pacientovega odhoda iz OP dvorane: čas 11 – čas pacientovega prihoda v OP dvorano: čas 3) </t>
  </si>
  <si>
    <t xml:space="preserve">Leto </t>
  </si>
  <si>
    <t>Izberite obdobje poročanja (v ZVEM je spustni seznam, kjer označite ustrezno četrtletje tekočega leta)</t>
  </si>
  <si>
    <t>Ustanova (sputni seznam bolnišnic + Drugo)</t>
  </si>
  <si>
    <t>Zapis bolnišnične obravnave (SBO zapis) tvorijo vse epizode od sprejema do odpusta iz bolnišnice. Za bolnišnice, ki so organizirane v klinike, so to vse epizode od sprejema v bolnišnico do odpusta iz nje, ne glede na menjavo klinik med tem. Sestavljena je lahko iz epizod akutne ali neakutne oblike.</t>
  </si>
  <si>
    <t xml:space="preserve">Stik se začne in konča isti dan, praviloma v obdobju enega ordinacijskega časa in v eni vrsti zdravstvene dejavnosti. En stik predstavlja tudi stik, ki poteka neprekinjeno zvečer in ponoči preko polnoči. </t>
  </si>
  <si>
    <t xml:space="preserve">Stik je osnovna enota opazovanja in poročanja v SZBO. </t>
  </si>
  <si>
    <t xml:space="preserve">Zaključek stika oz. začetek novega stika povzroči: </t>
  </si>
  <si>
    <t xml:space="preserve">- sprememba nosilca stika ali </t>
  </si>
  <si>
    <t xml:space="preserve">- sprememba izvajalca zdravstvene dejavnosti ali </t>
  </si>
  <si>
    <t xml:space="preserve">- sprememba vrste zdravstvene dejavnosti (na 1. ali 2. ravni) ali </t>
  </si>
  <si>
    <t xml:space="preserve">– zaključek stika ali </t>
  </si>
  <si>
    <t xml:space="preserve">– sprememba razloga obravnave. </t>
  </si>
  <si>
    <t xml:space="preserve">Za zaključek stika zadošča že eden od pogojev. </t>
  </si>
  <si>
    <t xml:space="preserve">Del stika so tudi evidentiranje in poročanje (aktivnost izvajalca, kamor sodi strokovni vnos podatkov in kodiranje in priprava statističnih in finančnih poročil). </t>
  </si>
  <si>
    <t>Opomba: laboratorijskih storitev ne spremljamo kot samostojnih stikov, ne glede na to, ali so bile naročene z interno napotnico ali z napotnico Zavoda za zdravstveno zavarovanje. V okviru stika lahko zabeležimo rezultate nekaterih laboratorijskih preiskav, ki so opredeljene v nadaljevanju dokumenta SZBO.</t>
  </si>
  <si>
    <t>Število pacientov, ki so MRSA pridobili v teku hospitalizacije v vaši ustanovi (MRSA ugotovljen v katerikoli kužnini odvzeti &gt; 48 ur po sprejemu v bolnišnico)</t>
  </si>
  <si>
    <t>število vseh pacientov z MRSA (vsak bolnik štet samo 1X) v opazovanem obdobju</t>
  </si>
  <si>
    <t>NIJZ opredelitev STIKA v SZBO (2)</t>
  </si>
  <si>
    <t>** Vrsta poškodbe:</t>
  </si>
  <si>
    <t>Št. vseh padcev hospitaliziranih pacientov*</t>
  </si>
  <si>
    <t>Št. padcev s postelje hospitaliziranih pacientov*</t>
  </si>
  <si>
    <t>Št. padcev hospitaliziranih pacientov s poškodbami (skupaj**) *</t>
  </si>
  <si>
    <t>* izključeni so primeri hospitaliziranih pacientov na pediatričnih oddelkih ali oddelkih, namenjenih mladoletnim osebam</t>
  </si>
  <si>
    <t>Št. padcev zunajbolnišnično obravnavanih pacientov</t>
  </si>
  <si>
    <r>
      <t>manjše posledice za pacienta</t>
    </r>
    <r>
      <rPr>
        <sz val="12"/>
        <color theme="1"/>
        <rFont val="Calibri"/>
        <family val="2"/>
        <charset val="238"/>
      </rPr>
      <t>: odrgnine, modrice, rane, ki jih ni treba šivati, bolečine ob udarcu brez zloma itd.;</t>
    </r>
  </si>
  <si>
    <r>
      <t>hujše posledice za pacienta</t>
    </r>
    <r>
      <rPr>
        <sz val="12"/>
        <color theme="1"/>
        <rFont val="Calibri"/>
        <family val="2"/>
        <charset val="238"/>
      </rPr>
      <t>: rane, ki jih je treba šivati, zlomi kosti, itd.</t>
    </r>
  </si>
  <si>
    <r>
      <t>hude posledice za pacienta</t>
    </r>
    <r>
      <rPr>
        <sz val="12"/>
        <color theme="1"/>
        <rFont val="Calibri"/>
        <family val="2"/>
        <charset val="238"/>
      </rPr>
      <t>: notranje krvavitve, smrt pacienta.</t>
    </r>
  </si>
  <si>
    <t>št. padcev s postelje hospitaliziranih pacientov na pediatričnih oddelkih ali oddelkih, namenjenih mladoletnim osebam</t>
  </si>
  <si>
    <t>št. padcev hospitaliziranih pacientov s poškodbami (seštevek manjših, hujših in hudih posledic za pacienta) ** na pediatričnih oddelkih ali oddelkih, namenjeni mladoletnim osebam</t>
  </si>
  <si>
    <t xml:space="preserve">(1) Bolnišnična obbravnava je opredeljena v skladu z NIJZ opredelitvijo SBO: </t>
  </si>
  <si>
    <t xml:space="preserve">https://nijz.si/wp-content/uploads/2023/12/SBO-metodoloska-navodila-2025_v2-8_koncna.pdf  </t>
  </si>
  <si>
    <r>
      <rPr>
        <b/>
        <sz val="11"/>
        <rFont val="Calibri"/>
        <family val="2"/>
        <charset val="238"/>
        <scheme val="minor"/>
      </rPr>
      <t xml:space="preserve">ŠTEVILO BOLNIŠNIČNIH OBRAVNAV </t>
    </r>
    <r>
      <rPr>
        <u/>
        <sz val="11"/>
        <color theme="10"/>
        <rFont val="Calibri"/>
        <family val="2"/>
        <charset val="238"/>
        <scheme val="minor"/>
      </rPr>
      <t>[1]</t>
    </r>
  </si>
  <si>
    <t xml:space="preserve">(2) Zunajbolnišnična obravnava je opredeljena v skladu z NIJZ opredelitvijo STIKA v SZBO: </t>
  </si>
  <si>
    <r>
      <t xml:space="preserve">ŠTEVILO ZUNAJBOLNIŠNIČNIH OBRAVNAV </t>
    </r>
    <r>
      <rPr>
        <b/>
        <vertAlign val="superscript"/>
        <sz val="11"/>
        <color theme="1"/>
        <rFont val="Calibri"/>
        <family val="2"/>
        <charset val="238"/>
        <scheme val="minor"/>
      </rPr>
      <t>[2]</t>
    </r>
  </si>
  <si>
    <r>
      <rPr>
        <b/>
        <i/>
        <sz val="10"/>
        <color theme="1"/>
        <rFont val="Calibri"/>
        <family val="2"/>
        <charset val="238"/>
        <scheme val="minor"/>
      </rPr>
      <t>Stik</t>
    </r>
    <r>
      <rPr>
        <i/>
        <sz val="10"/>
        <color theme="1"/>
        <rFont val="Calibri"/>
        <family val="2"/>
        <charset val="238"/>
        <scheme val="minor"/>
      </rPr>
      <t xml:space="preserve"> je dogodek neprekinjene zunajbolnišnične obravnave pacienta s strani nosilca stika pri izvajalcu zdravstvene dejavnosti. (vir: NIJZ) </t>
    </r>
  </si>
  <si>
    <t>Število bolnišnično oskrbnih dni (BOD) - brez dnevne bolnišnice (EDH/DH) in brez pediatričnih odddelkov ali oddelkov namenjenih mladoletnim osebam</t>
  </si>
  <si>
    <t>Število bolnišnično oskrbnih dni (BOD) na pediatričnih odddelkih ali oddelkih namenjenih mladoletnim osebam - brez dnevne bolnišnice (EDH/DH)</t>
  </si>
  <si>
    <t>zbira NIJZ</t>
  </si>
  <si>
    <t>Varnostni incidenti:</t>
  </si>
  <si>
    <t>2. Neizvedena ali napačna identifikacija pacienta</t>
  </si>
  <si>
    <t>3. Neizvedena ali netočna privolitev, soglasje</t>
  </si>
  <si>
    <t>4. Odstopanja in napake v okviru zdravljenja in zdravstvene oskrbe pacienta</t>
  </si>
  <si>
    <t>5. Varnostni incident na področju upravljanja z zdravili</t>
  </si>
  <si>
    <t>6. Odstopanja in napake pri izvajanju invazivnih posegov/kirurško
zdravljenje z anestezijo</t>
  </si>
  <si>
    <t>7. Odstopanja in napake pri ravnanju in aplikaciji krvi in krvnih pripravkov</t>
  </si>
  <si>
    <t>9. Odstopanja in napake pri ravnanju z diagnostično terapevtskimi pripomočki, aparaturami in opremo vključno z reprocesiranjem materiala in pripomočkov (dezinfekcija in sterilizacija)</t>
  </si>
  <si>
    <t>Sklop incidentov</t>
  </si>
  <si>
    <t>Opis</t>
  </si>
  <si>
    <t>1. Skorajšnja napaka (near-miss)</t>
  </si>
  <si>
    <r>
      <t xml:space="preserve">Skorajšnja napaka (»near-miss«) </t>
    </r>
    <r>
      <rPr>
        <sz val="10"/>
        <color theme="1"/>
        <rFont val="Arial"/>
        <family val="2"/>
        <charset val="238"/>
      </rPr>
      <t xml:space="preserve">je varnostni incident pri zdravstveni obravnavi, ki bi lahko povzročil zdravstveno škodo pacientu, vendar do dejanja ne pride zaradi </t>
    </r>
    <r>
      <rPr>
        <b/>
        <i/>
        <sz val="10"/>
        <color theme="1"/>
        <rFont val="Arial"/>
        <family val="2"/>
        <charset val="238"/>
      </rPr>
      <t>pravočasne ugotovitve in preprečitve napake</t>
    </r>
    <r>
      <rPr>
        <sz val="10"/>
        <color theme="1"/>
        <rFont val="Arial"/>
        <family val="2"/>
        <charset val="238"/>
      </rPr>
      <t>, tako da pacient ne utrpi škode (dogodek se ne zgodi).</t>
    </r>
  </si>
  <si>
    <r>
      <t>2.</t>
    </r>
    <r>
      <rPr>
        <b/>
        <sz val="7"/>
        <color theme="1"/>
        <rFont val="Arial"/>
        <family val="2"/>
        <charset val="238"/>
      </rPr>
      <t xml:space="preserve">     </t>
    </r>
    <r>
      <rPr>
        <b/>
        <sz val="10"/>
        <color theme="1"/>
        <rFont val="Arial"/>
        <family val="2"/>
        <charset val="238"/>
      </rPr>
      <t>Neizvedena ali napačna identifikacija pacienta</t>
    </r>
  </si>
  <si>
    <t>Ni izvedeno; odložitev izvedbe; napačen pacient; nepravilno/neustrezno izvedeno; nepopolno izvedeno; nejasna/dvoumna/nečitljiva/nepopolna informacija; drugo</t>
  </si>
  <si>
    <t>Odsotnost/zavrnitev s strani izvajalca zdravstvene dejavnosti; ob prepoznani indikaciji;</t>
  </si>
  <si>
    <t>ni izvedeno; pomanjkljivo/nezadostno izvedeno; odložitev ali podaljšanje; neustrezen/nepotreben postopek, storitev; napačen pacient; drugo.</t>
  </si>
  <si>
    <t>Presejanje/preventivni/rutinski kontrolni pregledi; nujna/nenačrtovana obravnava; diagnoza/pregled; testi/preiskave; vzorci/rezultati; terapevtski postopki; centralni, periferni venski kateter, IV-kanilo, katetri podkožne valvule za lajšanje bolečine; opazovanje pacienta; dokumentiranje, opolnomočenje pacienta; oviranje pacienta; ravnanje ob akutnem poslabšanju; odkloni v zvezi z reanimacijo pacienta; hranjenje, hranilne sonde, katetri, stome; podpora dihanju, traheostoma, tubus; drenaže, dreni; odvajalne stome; prevoz pacienta s spremstvom; drugo.</t>
  </si>
  <si>
    <t>Varnostni incidenti na področju upravljanja zdravil zajemajo npr.</t>
  </si>
  <si>
    <t>6. Odstopanja in napake pri izvajanju invazivnih posegov/kirurško</t>
  </si>
  <si>
    <t>Priprava pacienta na invazivni poseg; namestitev pacienta v pravi položaj; zamenjava strani operativnega posega, anestezija; invazivni poseg; nadzor nad pacientom po izvedenem posegu; drugo</t>
  </si>
  <si>
    <t>Vzorec krvi za transfuzijo krvi in drugih krvnih proizvodov;</t>
  </si>
  <si>
    <t>naročanje, dostava krvi in krvnih proizvodov; testiranje pred</t>
  </si>
  <si>
    <t>transfuzijo krvi ali drugih krvnih proizvodov; aplikacija transfuzije krvi ali drugih krvnih pripravki</t>
  </si>
  <si>
    <t>; drugo</t>
  </si>
  <si>
    <t>Vedenje/odnos osebja; vedenje/odnos pacienta in njegovih bližnjih; komunikacija s pacientom in njegovimi bližnjimi; komunikacija v izrednih položajih; drugo</t>
  </si>
  <si>
    <t>Reprocesiranje pripomočkov in materiala; postelja; obposteljni pripomočki; vozički, ki jih uporablja osebje; naprave/aparati/pripomočki (ne neposredno za paciente); naprave/aparature/pripomočki (uporaba za paciente); druga oprema in pripomočki za delo; pripomočki za gibanje pacientov; drugo</t>
  </si>
  <si>
    <t>Morebitni drugi varnostni incidenti, ki se zgodijo med zdravstveno obravnavno pacientov</t>
  </si>
  <si>
    <t>Število (števec) - ZUNAJBOLNIŠNIČNA obravnava</t>
  </si>
  <si>
    <t>Število (števec) - BOLNIŠNIČNA obravnava</t>
  </si>
  <si>
    <t>SKUPAJ (samodejen seštevek)</t>
  </si>
  <si>
    <t xml:space="preserve">MN-SKUP-2025-v1.5a_feb_2025_K.pdf   </t>
  </si>
  <si>
    <t xml:space="preserve">št. padcev hospitaliziranih pacientov na pediatričnih oddelkih ali oddelkih, namenjenih mladoletnim osebam </t>
  </si>
  <si>
    <r>
      <t>5.1.</t>
    </r>
    <r>
      <rPr>
        <sz val="7"/>
        <color theme="1"/>
        <rFont val="Times New Roman"/>
        <family val="1"/>
        <charset val="238"/>
      </rPr>
      <t xml:space="preserve">         </t>
    </r>
    <r>
      <rPr>
        <sz val="10"/>
        <color theme="1"/>
        <rFont val="Arial"/>
        <family val="2"/>
        <charset val="238"/>
      </rPr>
      <t>napačen predpis zdravila</t>
    </r>
    <r>
      <rPr>
        <sz val="8"/>
        <color theme="1"/>
        <rFont val="Arial"/>
        <family val="2"/>
        <charset val="238"/>
      </rPr>
      <t>  </t>
    </r>
    <r>
      <rPr>
        <sz val="10"/>
        <color theme="1"/>
        <rFont val="Arial"/>
        <family val="2"/>
        <charset val="238"/>
      </rPr>
      <t>;</t>
    </r>
  </si>
  <si>
    <r>
      <t>5.2.</t>
    </r>
    <r>
      <rPr>
        <sz val="7"/>
        <color theme="1"/>
        <rFont val="Times New Roman"/>
        <family val="1"/>
        <charset val="238"/>
      </rPr>
      <t xml:space="preserve">         </t>
    </r>
    <r>
      <rPr>
        <sz val="10"/>
        <color theme="1"/>
        <rFont val="Arial"/>
        <family val="2"/>
        <charset val="238"/>
      </rPr>
      <t>varnostni incident na področju podaje navodil oziroma svetovanja v zvezi z zdravilom;</t>
    </r>
  </si>
  <si>
    <r>
      <t>5.3.</t>
    </r>
    <r>
      <rPr>
        <sz val="7"/>
        <color theme="1"/>
        <rFont val="Times New Roman"/>
        <family val="1"/>
        <charset val="238"/>
      </rPr>
      <t xml:space="preserve">         </t>
    </r>
    <r>
      <rPr>
        <sz val="10"/>
        <color theme="1"/>
        <rFont val="Arial"/>
        <family val="2"/>
        <charset val="238"/>
      </rPr>
      <t>napačna hramba zdravil;</t>
    </r>
  </si>
  <si>
    <r>
      <t>5.4.</t>
    </r>
    <r>
      <rPr>
        <sz val="7"/>
        <color theme="1"/>
        <rFont val="Times New Roman"/>
        <family val="1"/>
        <charset val="238"/>
      </rPr>
      <t xml:space="preserve">         </t>
    </r>
    <r>
      <rPr>
        <sz val="10"/>
        <color theme="1"/>
        <rFont val="Arial"/>
        <family val="2"/>
        <charset val="238"/>
      </rPr>
      <t>prejem zdravila, ki uporabniku ni predpisano;</t>
    </r>
  </si>
  <si>
    <r>
      <t>5.5.</t>
    </r>
    <r>
      <rPr>
        <sz val="7"/>
        <color theme="1"/>
        <rFont val="Times New Roman"/>
        <family val="1"/>
        <charset val="238"/>
      </rPr>
      <t xml:space="preserve">         </t>
    </r>
    <r>
      <rPr>
        <sz val="10"/>
        <color theme="1"/>
        <rFont val="Arial"/>
        <family val="2"/>
        <charset val="238"/>
      </rPr>
      <t>napačen odmerek zdravila;</t>
    </r>
  </si>
  <si>
    <r>
      <t>5.6.</t>
    </r>
    <r>
      <rPr>
        <sz val="7"/>
        <color theme="1"/>
        <rFont val="Times New Roman"/>
        <family val="1"/>
        <charset val="238"/>
      </rPr>
      <t xml:space="preserve">         </t>
    </r>
    <r>
      <rPr>
        <sz val="10"/>
        <color theme="1"/>
        <rFont val="Arial"/>
        <family val="2"/>
        <charset val="238"/>
      </rPr>
      <t>prejem zdravila ob napačnem času;</t>
    </r>
  </si>
  <si>
    <r>
      <t>5.7.</t>
    </r>
    <r>
      <rPr>
        <sz val="7"/>
        <color theme="1"/>
        <rFont val="Times New Roman"/>
        <family val="1"/>
        <charset val="238"/>
      </rPr>
      <t xml:space="preserve">         </t>
    </r>
    <r>
      <rPr>
        <sz val="10"/>
        <color theme="1"/>
        <rFont val="Arial"/>
        <family val="2"/>
        <charset val="238"/>
      </rPr>
      <t>prejem zdravila na napačen način;</t>
    </r>
  </si>
  <si>
    <r>
      <t>5.8.</t>
    </r>
    <r>
      <rPr>
        <sz val="7"/>
        <color theme="1"/>
        <rFont val="Times New Roman"/>
        <family val="1"/>
        <charset val="238"/>
      </rPr>
      <t xml:space="preserve">         </t>
    </r>
    <r>
      <rPr>
        <sz val="10"/>
        <color theme="1"/>
        <rFont val="Arial"/>
        <family val="2"/>
        <charset val="238"/>
      </rPr>
      <t>napačna oblika danega zdravila;</t>
    </r>
  </si>
  <si>
    <r>
      <t>5.9.</t>
    </r>
    <r>
      <rPr>
        <sz val="7"/>
        <color theme="1"/>
        <rFont val="Times New Roman"/>
        <family val="1"/>
        <charset val="238"/>
      </rPr>
      <t xml:space="preserve">         </t>
    </r>
    <r>
      <rPr>
        <sz val="10"/>
        <color theme="1"/>
        <rFont val="Arial"/>
        <family val="2"/>
        <charset val="238"/>
      </rPr>
      <t>napačna priprava zdravila;</t>
    </r>
  </si>
  <si>
    <r>
      <t>5.10.</t>
    </r>
    <r>
      <rPr>
        <sz val="7"/>
        <color theme="1"/>
        <rFont val="Times New Roman"/>
        <family val="1"/>
        <charset val="238"/>
      </rPr>
      <t xml:space="preserve">      </t>
    </r>
    <r>
      <rPr>
        <sz val="8"/>
        <color theme="1"/>
        <rFont val="Arial"/>
        <family val="2"/>
        <charset val="238"/>
      </rPr>
      <t>  </t>
    </r>
    <r>
      <rPr>
        <sz val="10"/>
        <color theme="1"/>
        <rFont val="Arial"/>
        <family val="2"/>
        <charset val="238"/>
      </rPr>
      <t xml:space="preserve">izpuščen odmerek zdravila; </t>
    </r>
  </si>
  <si>
    <r>
      <t>5.11.</t>
    </r>
    <r>
      <rPr>
        <sz val="7"/>
        <color theme="1"/>
        <rFont val="Times New Roman"/>
        <family val="1"/>
        <charset val="238"/>
      </rPr>
      <t xml:space="preserve">      </t>
    </r>
    <r>
      <rPr>
        <sz val="10"/>
        <color theme="1"/>
        <rFont val="Arial"/>
        <family val="2"/>
        <charset val="238"/>
      </rPr>
      <t>dano zdravilo ni dokumentirano;</t>
    </r>
  </si>
  <si>
    <t xml:space="preserve">           5.12. drugo</t>
  </si>
  <si>
    <t>Opomba:Poroča se seštevek vseh varnostnih incidentov na področju zdravil (izjema so  IV/DO, ki vodijo in poročajo varnostne incidente na področju upravljanja zdravil od 5.3. do vključno 5.12)</t>
  </si>
  <si>
    <t>Število zaposlenih (zdravniki in zobozdravniki, farmacevtski delavci, zdravstvena nega, zdravstveni delavci in sodelavci)</t>
  </si>
  <si>
    <t>B1 Učinkovitost dela v operacijskem bloku (OP)</t>
  </si>
  <si>
    <t>B1.1 Zasedenost operacijske dvorane</t>
  </si>
  <si>
    <t>B1.2 Delež odpadlih načrtovanih posegov</t>
  </si>
  <si>
    <t>B1.3 Delež urgentnih operacij glede na izvedene načrtovane posege</t>
  </si>
  <si>
    <t>C1 Kolonizacija z MRSA</t>
  </si>
  <si>
    <t>C1.1 kolonizacija z MRSA (%)</t>
  </si>
  <si>
    <t>C2 Poškodbe zaradi pritiska (PZP)</t>
  </si>
  <si>
    <t>Število vseh pacientov z PZP 
(od 1. do 6. stopnje po razvrstitvi EPUAP)</t>
  </si>
  <si>
    <t>Št. pacientov, ki so pridobili PZP v bolnišnici</t>
  </si>
  <si>
    <t>Št. pacientov, ki so imeli PZP že ob sprejemu v bolnišnico</t>
  </si>
  <si>
    <t>C2.1 Prevalenca RZP v bolnišnici</t>
  </si>
  <si>
    <t>C2.2 Incidenca v bolnišnici pridobljenih PZP</t>
  </si>
  <si>
    <t>C2.3 Incidenca PZP ob sprejemu v bolnišnico</t>
  </si>
  <si>
    <t>C3  Padci pacientov</t>
  </si>
  <si>
    <t>C3.1 Stopnja vseh padcev hospitaliziranih pacientov v bolnišnici *</t>
  </si>
  <si>
    <t>C3.2   Stopnja padcev s postelje *</t>
  </si>
  <si>
    <t>3.3  Poškodbe pri padcih *</t>
  </si>
  <si>
    <t>C3.4  Stopnja padcev v zunajbolnišnični obravnavi</t>
  </si>
  <si>
    <t>C3.5   Stopnja padcev otrok</t>
  </si>
  <si>
    <t>C3.6  Stopnja padcev otrok s postelje</t>
  </si>
  <si>
    <t>C3.7   Poškodbe pri padcih otrok</t>
  </si>
  <si>
    <t>poškodbe z ostrimi predmeti</t>
  </si>
  <si>
    <t>B2  Kultura varnosti</t>
  </si>
  <si>
    <t>B2.1  Kultura varnosti v zunajbolnišnični obravnavi</t>
  </si>
  <si>
    <t>B2.2   Kultura varnosti v bolnišnični obravnavi</t>
  </si>
  <si>
    <t>kazalnik C4  Okužbo kirurške rane</t>
  </si>
  <si>
    <t>B3 Higiena rok</t>
  </si>
  <si>
    <r>
      <t xml:space="preserve">B3.1 Doslednost higiene rok v </t>
    </r>
    <r>
      <rPr>
        <b/>
        <sz val="16"/>
        <color theme="4" tint="-0.249977111117893"/>
        <rFont val="Calibri"/>
        <family val="2"/>
        <charset val="238"/>
        <scheme val="minor"/>
      </rPr>
      <t>enotah intenzivne terapije</t>
    </r>
    <r>
      <rPr>
        <sz val="16"/>
        <color theme="4" tint="-0.249977111117893"/>
        <rFont val="Calibri"/>
        <family val="2"/>
        <charset val="238"/>
        <scheme val="minor"/>
      </rPr>
      <t xml:space="preserve"> </t>
    </r>
    <r>
      <rPr>
        <sz val="11"/>
        <color theme="4" tint="-0.249977111117893"/>
        <rFont val="Calibri"/>
        <family val="2"/>
        <charset val="238"/>
        <scheme val="minor"/>
      </rPr>
      <t>(Odstotek priložnosti za higieno rok, pri katerih je bilo dejanje tudi izvedeno)</t>
    </r>
  </si>
  <si>
    <r>
      <t xml:space="preserve">B3.2  Doslednost higiene rok - </t>
    </r>
    <r>
      <rPr>
        <b/>
        <sz val="16"/>
        <color theme="4" tint="-0.249977111117893"/>
        <rFont val="Calibri"/>
        <family val="2"/>
        <charset val="238"/>
        <scheme val="minor"/>
      </rPr>
      <t xml:space="preserve">ostale enote </t>
    </r>
    <r>
      <rPr>
        <sz val="16"/>
        <color theme="4" tint="-0.249977111117893"/>
        <rFont val="Calibri"/>
        <family val="2"/>
        <charset val="238"/>
        <scheme val="minor"/>
      </rPr>
      <t xml:space="preserve"> </t>
    </r>
    <r>
      <rPr>
        <sz val="11"/>
        <color theme="4" tint="-0.249977111117893"/>
        <rFont val="Calibri"/>
        <family val="2"/>
        <charset val="238"/>
        <scheme val="minor"/>
      </rPr>
      <t>(Odstotek priložnosti za higieno rok, pri katerih je bilo dejanje tudi izvedeno)</t>
    </r>
  </si>
  <si>
    <t>B3.1  Doslednost upoštevanja higiene rok v enotah intenzivne terapije (%)</t>
  </si>
  <si>
    <t>B3.2 Doslednost upoštevanja higiene rok na vseh ostalih oddelkih (%)</t>
  </si>
  <si>
    <t>KAZALNIK  C5, C6,  C7 zbira RES (Register Endoprotetike Slovenije)</t>
  </si>
  <si>
    <t>Kazalnik  C6   Oxford Hip Score</t>
  </si>
  <si>
    <t>Kazalnik C7    Oxford Knee Score</t>
  </si>
  <si>
    <t>Kazalnik C5: Vprašalnik o zdravju EQ-5D-5L</t>
  </si>
  <si>
    <t>število pacientov s storitvijo specialista klinične farmacije</t>
  </si>
  <si>
    <t>Imanovalec</t>
  </si>
  <si>
    <t>Število vseh hospitaliziranih pacientov (vsi odpusti brez enodnevnih intervencij in brez ne-akutnih hospitalizacij)</t>
  </si>
  <si>
    <t>B6: Delež hospitaliziranih pacientov s storitvijo kliničnega farmacevta</t>
  </si>
  <si>
    <t>delež hospitaliziranih pacientov s storitvijo kliničnega farmaevta</t>
  </si>
  <si>
    <t>B7: Delež intervencij pri naročilih na ime pacienta</t>
  </si>
  <si>
    <t>B7  Delež intervencij pri urgentnih naročilih zdravil na ime pacienta glede na število vseh izdaj na ime pacienta</t>
  </si>
  <si>
    <t>število intervencij pri naročilih zdravil na ime pacienta</t>
  </si>
  <si>
    <t>število vseh naročil zdravil na ime pacienta</t>
  </si>
  <si>
    <t>% hospitaliziranih pacientov s storitvijo kliničnega farmacevta</t>
  </si>
  <si>
    <t>delež intervencij pri naročilih na ime pacienta</t>
  </si>
  <si>
    <t>% intervencij pri naročilih na ime pacienta</t>
  </si>
  <si>
    <t>URI SOČA</t>
  </si>
  <si>
    <t>*ne spremljamo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</si>
</sst>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charset val="238"/>
      <scheme val="minor"/>
    </font>
    <font>
      <b/>
      <sz val="11"/>
      <color theme="1"/>
      <name val="Calibri"/>
      <family val="2"/>
      <charset val="238"/>
      <scheme val="minor"/>
    </font>
    <font>
      <b/>
      <i/>
      <sz val="11"/>
      <color theme="1"/>
      <name val="Calibri"/>
      <family val="2"/>
      <charset val="238"/>
      <scheme val="minor"/>
    </font>
    <font>
      <sz val="11"/>
      <color rgb="FF000000"/>
      <name val="Calibri"/>
      <family val="2"/>
      <charset val="238"/>
      <scheme val="minor"/>
    </font>
    <font>
      <i/>
      <sz val="11"/>
      <color theme="1"/>
      <name val="Calibri"/>
      <family val="2"/>
      <charset val="238"/>
      <scheme val="minor"/>
    </font>
    <font>
      <b/>
      <sz val="14"/>
      <color theme="1"/>
      <name val="Calibri"/>
      <family val="2"/>
      <charset val="238"/>
      <scheme val="minor"/>
    </font>
    <font>
      <sz val="14"/>
      <color theme="1"/>
      <name val="Calibri"/>
      <family val="2"/>
      <charset val="238"/>
      <scheme val="minor"/>
    </font>
    <font>
      <sz val="16"/>
      <color theme="4" tint="-0.249977111117893"/>
      <name val="Calibri"/>
      <family val="2"/>
      <charset val="238"/>
      <scheme val="minor"/>
    </font>
    <font>
      <sz val="8"/>
      <name val="Calibri"/>
      <family val="2"/>
      <charset val="238"/>
      <scheme val="minor"/>
    </font>
    <font>
      <b/>
      <sz val="12"/>
      <color theme="1"/>
      <name val="Calibri"/>
      <family val="2"/>
      <charset val="238"/>
      <scheme val="minor"/>
    </font>
    <font>
      <b/>
      <i/>
      <sz val="12"/>
      <color theme="1"/>
      <name val="Calibri"/>
      <family val="2"/>
      <charset val="238"/>
      <scheme val="minor"/>
    </font>
    <font>
      <sz val="12"/>
      <color theme="1"/>
      <name val="Calibri"/>
      <family val="2"/>
      <charset val="238"/>
      <scheme val="minor"/>
    </font>
    <font>
      <i/>
      <sz val="12"/>
      <color theme="1"/>
      <name val="Calibri"/>
      <family val="2"/>
      <charset val="238"/>
      <scheme val="minor"/>
    </font>
    <font>
      <i/>
      <sz val="10"/>
      <color theme="1"/>
      <name val="Calibri"/>
      <family val="2"/>
      <charset val="238"/>
      <scheme val="minor"/>
    </font>
    <font>
      <b/>
      <i/>
      <sz val="10"/>
      <color theme="1"/>
      <name val="Calibri"/>
      <family val="2"/>
      <charset val="238"/>
      <scheme val="minor"/>
    </font>
    <font>
      <i/>
      <sz val="9"/>
      <color theme="1"/>
      <name val="Calibri"/>
      <family val="2"/>
      <charset val="238"/>
      <scheme val="minor"/>
    </font>
    <font>
      <sz val="10"/>
      <color rgb="FF51575F"/>
      <name val="Verdana"/>
      <family val="2"/>
      <charset val="238"/>
    </font>
    <font>
      <b/>
      <sz val="11"/>
      <color theme="5" tint="-0.249977111117893"/>
      <name val="Calibri"/>
      <family val="2"/>
      <charset val="238"/>
      <scheme val="minor"/>
    </font>
    <font>
      <b/>
      <sz val="11"/>
      <color rgb="FF000000"/>
      <name val="Calibri"/>
      <family val="2"/>
      <charset val="238"/>
      <scheme val="minor"/>
    </font>
    <font>
      <sz val="11"/>
      <color theme="4" tint="-0.249977111117893"/>
      <name val="Calibri"/>
      <family val="2"/>
      <charset val="238"/>
      <scheme val="minor"/>
    </font>
    <font>
      <b/>
      <sz val="16"/>
      <color theme="4" tint="-0.249977111117893"/>
      <name val="Calibri"/>
      <family val="2"/>
      <charset val="238"/>
      <scheme val="minor"/>
    </font>
    <font>
      <b/>
      <sz val="10"/>
      <color theme="1"/>
      <name val="Calibri"/>
      <family val="2"/>
      <charset val="238"/>
      <scheme val="minor"/>
    </font>
    <font>
      <b/>
      <sz val="11"/>
      <color rgb="FFFF0000"/>
      <name val="Calibri"/>
      <family val="2"/>
      <charset val="238"/>
      <scheme val="minor"/>
    </font>
    <font>
      <i/>
      <sz val="10"/>
      <name val="Calibri"/>
      <family val="2"/>
      <charset val="238"/>
      <scheme val="minor"/>
    </font>
    <font>
      <i/>
      <u/>
      <sz val="10"/>
      <name val="Calibri"/>
      <family val="2"/>
      <charset val="238"/>
      <scheme val="minor"/>
    </font>
    <font>
      <sz val="11"/>
      <color rgb="FFFF0000"/>
      <name val="Calibri"/>
      <family val="2"/>
      <charset val="238"/>
      <scheme val="minor"/>
    </font>
    <font>
      <i/>
      <sz val="11"/>
      <color rgb="FFFF0000"/>
      <name val="Calibri"/>
      <family val="2"/>
      <charset val="238"/>
      <scheme val="minor"/>
    </font>
    <font>
      <sz val="10"/>
      <color theme="1"/>
      <name val="Arial"/>
      <family val="2"/>
      <charset val="238"/>
    </font>
    <font>
      <sz val="10"/>
      <color theme="1"/>
      <name val="Symbol"/>
      <family val="1"/>
      <charset val="2"/>
    </font>
    <font>
      <u/>
      <sz val="10"/>
      <color theme="1"/>
      <name val="Arial"/>
      <family val="2"/>
      <charset val="238"/>
    </font>
    <font>
      <b/>
      <sz val="11"/>
      <color theme="1"/>
      <name val="Arial"/>
      <family val="2"/>
      <charset val="238"/>
    </font>
    <font>
      <b/>
      <sz val="10"/>
      <color theme="1"/>
      <name val="Arial"/>
      <family val="2"/>
      <charset val="238"/>
    </font>
    <font>
      <b/>
      <i/>
      <sz val="10"/>
      <color theme="1"/>
      <name val="Arial"/>
      <family val="2"/>
      <charset val="238"/>
    </font>
    <font>
      <u/>
      <sz val="11"/>
      <color theme="10"/>
      <name val="Calibri"/>
      <family val="2"/>
      <charset val="238"/>
      <scheme val="minor"/>
    </font>
    <font>
      <b/>
      <sz val="11"/>
      <name val="Calibri"/>
      <family val="2"/>
      <charset val="238"/>
      <scheme val="minor"/>
    </font>
    <font>
      <sz val="12"/>
      <color theme="1"/>
      <name val="Calibri"/>
      <family val="2"/>
      <charset val="238"/>
    </font>
    <font>
      <i/>
      <u/>
      <sz val="12"/>
      <color theme="1"/>
      <name val="Calibri"/>
      <family val="2"/>
      <charset val="238"/>
    </font>
    <font>
      <u/>
      <sz val="12"/>
      <color theme="1"/>
      <name val="Calibri"/>
      <family val="2"/>
      <charset val="238"/>
    </font>
    <font>
      <b/>
      <vertAlign val="superscript"/>
      <sz val="11"/>
      <color theme="1"/>
      <name val="Calibri"/>
      <family val="2"/>
      <charset val="238"/>
      <scheme val="minor"/>
    </font>
    <font>
      <b/>
      <sz val="14"/>
      <name val="Calibri"/>
      <family val="2"/>
      <charset val="238"/>
      <scheme val="minor"/>
    </font>
    <font>
      <b/>
      <sz val="10"/>
      <color rgb="FF000000"/>
      <name val="Arial"/>
      <family val="2"/>
      <charset val="238"/>
    </font>
    <font>
      <b/>
      <sz val="7"/>
      <color theme="1"/>
      <name val="Arial"/>
      <family val="2"/>
      <charset val="238"/>
    </font>
    <font>
      <sz val="7"/>
      <color theme="1"/>
      <name val="Times New Roman"/>
      <family val="1"/>
      <charset val="238"/>
    </font>
    <font>
      <sz val="8"/>
      <color theme="1"/>
      <name val="Arial"/>
      <family val="2"/>
      <charset val="238"/>
    </font>
    <font>
      <b/>
      <i/>
      <sz val="14"/>
      <color theme="1"/>
      <name val="Calibri"/>
      <family val="2"/>
      <charset val="238"/>
      <scheme val="minor"/>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D9E1F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rgb="FF000000"/>
      </left>
      <right style="medium">
        <color rgb="FF000000"/>
      </right>
      <top style="medium">
        <color rgb="FF000000"/>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diagonal/>
    </border>
  </borders>
  <cellStyleXfs count="2">
    <xf numFmtId="0" fontId="0" fillId="0" borderId="0"/>
    <xf numFmtId="0" fontId="33" fillId="0" borderId="0" applyNumberFormat="0" applyFill="0" applyBorder="0" applyAlignment="0" applyProtection="0"/>
  </cellStyleXfs>
  <cellXfs count="154">
    <xf numFmtId="0" fontId="0" fillId="0" borderId="0" xfId="0"/>
    <xf numFmtId="0" fontId="1" fillId="0" borderId="0" xfId="0" applyFont="1"/>
    <xf numFmtId="0" fontId="0" fillId="0" borderId="1" xfId="0" applyBorder="1"/>
    <xf numFmtId="0" fontId="0" fillId="0" borderId="1" xfId="0" applyBorder="1" applyAlignment="1">
      <alignment wrapText="1"/>
    </xf>
    <xf numFmtId="0" fontId="3" fillId="0" borderId="1" xfId="0" applyFont="1" applyBorder="1" applyAlignment="1">
      <alignment wrapText="1"/>
    </xf>
    <xf numFmtId="0" fontId="3" fillId="0" borderId="1" xfId="0" applyFont="1" applyBorder="1"/>
    <xf numFmtId="0" fontId="0" fillId="0" borderId="2" xfId="0" applyBorder="1" applyAlignment="1">
      <alignment wrapText="1"/>
    </xf>
    <xf numFmtId="0" fontId="1" fillId="0" borderId="1" xfId="0" applyFont="1" applyBorder="1" applyAlignment="1">
      <alignment horizontal="right"/>
    </xf>
    <xf numFmtId="0" fontId="7" fillId="0" borderId="0" xfId="0" applyFont="1"/>
    <xf numFmtId="0" fontId="0" fillId="0" borderId="0" xfId="0" applyAlignment="1">
      <alignment horizontal="center"/>
    </xf>
    <xf numFmtId="0" fontId="10" fillId="3" borderId="1" xfId="0" applyFont="1" applyFill="1"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5" fillId="2" borderId="3" xfId="0" applyFont="1" applyFill="1" applyBorder="1" applyAlignment="1">
      <alignment horizontal="center"/>
    </xf>
    <xf numFmtId="0" fontId="5" fillId="2" borderId="3" xfId="0" applyFont="1" applyFill="1" applyBorder="1" applyAlignment="1">
      <alignment horizontal="center" wrapText="1"/>
    </xf>
    <xf numFmtId="0" fontId="2" fillId="0" borderId="1" xfId="0" applyFont="1" applyBorder="1"/>
    <xf numFmtId="0" fontId="0" fillId="6" borderId="1" xfId="0" applyFill="1" applyBorder="1" applyAlignment="1">
      <alignment horizontal="center"/>
    </xf>
    <xf numFmtId="0" fontId="9" fillId="7" borderId="0" xfId="0" applyFont="1" applyFill="1"/>
    <xf numFmtId="0" fontId="9" fillId="7" borderId="0" xfId="0" applyFont="1" applyFill="1" applyAlignment="1">
      <alignment horizontal="center"/>
    </xf>
    <xf numFmtId="0" fontId="0" fillId="3" borderId="2" xfId="0" applyFill="1" applyBorder="1" applyAlignment="1">
      <alignment horizontal="center" vertical="center"/>
    </xf>
    <xf numFmtId="0" fontId="0" fillId="3" borderId="1" xfId="0" applyFill="1" applyBorder="1" applyAlignment="1">
      <alignment horizontal="center" vertical="center"/>
    </xf>
    <xf numFmtId="0" fontId="16" fillId="0" borderId="0" xfId="0" applyFont="1"/>
    <xf numFmtId="0" fontId="1" fillId="2" borderId="3" xfId="0" applyFont="1" applyFill="1" applyBorder="1" applyAlignment="1">
      <alignment horizontal="center" wrapText="1"/>
    </xf>
    <xf numFmtId="0" fontId="2" fillId="0" borderId="0" xfId="0" applyFont="1"/>
    <xf numFmtId="0" fontId="9" fillId="0" borderId="0" xfId="0" applyFont="1" applyAlignment="1">
      <alignment horizontal="center"/>
    </xf>
    <xf numFmtId="0" fontId="1" fillId="2" borderId="4" xfId="0" applyFont="1" applyFill="1" applyBorder="1" applyAlignment="1">
      <alignment horizontal="center" wrapText="1"/>
    </xf>
    <xf numFmtId="0" fontId="0" fillId="6" borderId="1" xfId="0" applyFill="1" applyBorder="1" applyAlignment="1">
      <alignment horizontal="center" vertical="center"/>
    </xf>
    <xf numFmtId="2" fontId="9" fillId="7" borderId="1" xfId="0" applyNumberFormat="1" applyFont="1" applyFill="1" applyBorder="1" applyAlignment="1">
      <alignment horizontal="center" vertical="center"/>
    </xf>
    <xf numFmtId="0" fontId="4" fillId="0" borderId="1" xfId="0" applyFont="1" applyBorder="1" applyAlignment="1">
      <alignment wrapText="1"/>
    </xf>
    <xf numFmtId="0" fontId="9" fillId="3" borderId="1" xfId="0" applyFont="1" applyFill="1" applyBorder="1" applyAlignment="1">
      <alignment horizontal="center" vertical="center"/>
    </xf>
    <xf numFmtId="0" fontId="4" fillId="0" borderId="1" xfId="0" applyFont="1" applyBorder="1" applyAlignment="1">
      <alignment vertical="top" wrapText="1"/>
    </xf>
    <xf numFmtId="0" fontId="17" fillId="2" borderId="0" xfId="0" applyFont="1" applyFill="1" applyAlignment="1">
      <alignment horizontal="left" vertical="top" wrapText="1"/>
    </xf>
    <xf numFmtId="0" fontId="11" fillId="3" borderId="3" xfId="0" applyFont="1" applyFill="1" applyBorder="1" applyAlignment="1">
      <alignment horizontal="center" vertical="center"/>
    </xf>
    <xf numFmtId="0" fontId="0" fillId="2" borderId="2" xfId="0" applyFill="1" applyBorder="1" applyAlignment="1">
      <alignment vertical="center"/>
    </xf>
    <xf numFmtId="0" fontId="0" fillId="2" borderId="1" xfId="0" applyFill="1" applyBorder="1" applyAlignment="1">
      <alignment vertical="center"/>
    </xf>
    <xf numFmtId="0" fontId="0" fillId="2" borderId="1" xfId="0" applyFill="1" applyBorder="1" applyAlignment="1">
      <alignment vertical="center" wrapText="1"/>
    </xf>
    <xf numFmtId="0" fontId="0" fillId="2" borderId="3" xfId="0" applyFill="1" applyBorder="1" applyAlignment="1">
      <alignment vertical="center"/>
    </xf>
    <xf numFmtId="0" fontId="0" fillId="0" borderId="3" xfId="0" applyBorder="1"/>
    <xf numFmtId="0" fontId="17" fillId="0" borderId="0" xfId="0" applyFont="1" applyAlignment="1">
      <alignment vertical="top" wrapText="1"/>
    </xf>
    <xf numFmtId="0" fontId="17" fillId="0" borderId="0" xfId="0" applyFont="1" applyAlignment="1">
      <alignment horizontal="left" vertical="top" wrapText="1"/>
    </xf>
    <xf numFmtId="2" fontId="9" fillId="7" borderId="6" xfId="0" applyNumberFormat="1" applyFont="1" applyFill="1" applyBorder="1" applyAlignment="1">
      <alignment horizontal="center" vertical="center"/>
    </xf>
    <xf numFmtId="0" fontId="9" fillId="7" borderId="5" xfId="0" applyFont="1" applyFill="1" applyBorder="1"/>
    <xf numFmtId="0" fontId="9" fillId="7" borderId="5" xfId="0" applyFont="1" applyFill="1" applyBorder="1" applyAlignment="1">
      <alignment horizontal="center"/>
    </xf>
    <xf numFmtId="0" fontId="1" fillId="3" borderId="2" xfId="0" applyFont="1" applyFill="1" applyBorder="1" applyAlignment="1">
      <alignment horizontal="center" vertical="center"/>
    </xf>
    <xf numFmtId="0" fontId="1" fillId="0" borderId="2" xfId="0" applyFont="1" applyBorder="1" applyAlignment="1">
      <alignment wrapText="1"/>
    </xf>
    <xf numFmtId="0" fontId="1" fillId="3" borderId="1" xfId="0" applyFont="1" applyFill="1" applyBorder="1" applyAlignment="1">
      <alignment horizontal="center" vertical="center"/>
    </xf>
    <xf numFmtId="0" fontId="18" fillId="0" borderId="1" xfId="0" applyFont="1" applyBorder="1" applyAlignment="1">
      <alignment wrapText="1"/>
    </xf>
    <xf numFmtId="0" fontId="7" fillId="0" borderId="0" xfId="0" applyFont="1" applyAlignment="1">
      <alignment wrapText="1"/>
    </xf>
    <xf numFmtId="0" fontId="1" fillId="0" borderId="2" xfId="0" applyFont="1" applyBorder="1" applyAlignment="1">
      <alignment horizontal="center" vertical="center"/>
    </xf>
    <xf numFmtId="0" fontId="2" fillId="0" borderId="1" xfId="0" applyFont="1" applyBorder="1" applyAlignment="1">
      <alignment vertical="top"/>
    </xf>
    <xf numFmtId="0" fontId="21" fillId="7" borderId="0" xfId="0" applyFont="1" applyFill="1" applyAlignment="1">
      <alignment horizontal="center"/>
    </xf>
    <xf numFmtId="14" fontId="4" fillId="0" borderId="1" xfId="0" applyNumberFormat="1" applyFont="1" applyBorder="1" applyAlignment="1">
      <alignment vertical="top" wrapText="1"/>
    </xf>
    <xf numFmtId="0" fontId="12" fillId="3" borderId="1" xfId="0" applyFont="1" applyFill="1" applyBorder="1" applyAlignment="1">
      <alignment horizontal="left" vertical="center"/>
    </xf>
    <xf numFmtId="0" fontId="12" fillId="6" borderId="1" xfId="0" applyFont="1" applyFill="1" applyBorder="1" applyAlignment="1">
      <alignment horizontal="left" vertical="center"/>
    </xf>
    <xf numFmtId="2" fontId="12" fillId="7" borderId="1" xfId="0" applyNumberFormat="1" applyFont="1" applyFill="1" applyBorder="1" applyAlignment="1">
      <alignment horizontal="left" vertical="center"/>
    </xf>
    <xf numFmtId="0" fontId="4" fillId="0" borderId="0" xfId="0" applyFont="1" applyAlignment="1">
      <alignment vertical="top" wrapText="1"/>
    </xf>
    <xf numFmtId="0" fontId="4" fillId="0" borderId="1" xfId="0" applyFont="1" applyBorder="1" applyAlignment="1">
      <alignment horizontal="left" vertical="center" wrapText="1"/>
    </xf>
    <xf numFmtId="0" fontId="10" fillId="2" borderId="7" xfId="0" applyFont="1" applyFill="1" applyBorder="1" applyAlignment="1">
      <alignment vertical="center"/>
    </xf>
    <xf numFmtId="0" fontId="11" fillId="5" borderId="8" xfId="0" applyFont="1" applyFill="1" applyBorder="1" applyAlignment="1">
      <alignment horizontal="center" vertical="center"/>
    </xf>
    <xf numFmtId="0" fontId="13" fillId="0" borderId="9" xfId="0" applyFont="1" applyBorder="1" applyAlignment="1">
      <alignment wrapText="1"/>
    </xf>
    <xf numFmtId="0" fontId="23" fillId="0" borderId="13" xfId="0" applyFont="1" applyBorder="1" applyAlignment="1">
      <alignment wrapText="1"/>
    </xf>
    <xf numFmtId="0" fontId="1" fillId="0" borderId="0" xfId="0" applyFont="1" applyAlignment="1">
      <alignment horizontal="right"/>
    </xf>
    <xf numFmtId="2" fontId="9" fillId="0" borderId="0" xfId="0" applyNumberFormat="1" applyFont="1" applyAlignment="1">
      <alignment horizontal="center" vertical="center"/>
    </xf>
    <xf numFmtId="0" fontId="1" fillId="0" borderId="0" xfId="0" applyFont="1" applyAlignment="1">
      <alignment horizontal="center" wrapText="1"/>
    </xf>
    <xf numFmtId="0" fontId="0" fillId="0" borderId="0" xfId="0" applyAlignment="1">
      <alignment horizontal="center" vertical="center"/>
    </xf>
    <xf numFmtId="0" fontId="9" fillId="0" borderId="0" xfId="0" applyFont="1"/>
    <xf numFmtId="0" fontId="4" fillId="0" borderId="0" xfId="0" applyFont="1" applyAlignment="1">
      <alignment wrapText="1"/>
    </xf>
    <xf numFmtId="0" fontId="11" fillId="2" borderId="1" xfId="0" applyFont="1" applyFill="1" applyBorder="1" applyAlignment="1">
      <alignment horizontal="left" wrapText="1"/>
    </xf>
    <xf numFmtId="0" fontId="28" fillId="0" borderId="0" xfId="0" applyFont="1" applyAlignment="1">
      <alignment horizontal="justify" vertical="center"/>
    </xf>
    <xf numFmtId="0" fontId="9" fillId="7" borderId="1" xfId="0" applyFont="1" applyFill="1" applyBorder="1"/>
    <xf numFmtId="0" fontId="9" fillId="7" borderId="1" xfId="0" applyFont="1" applyFill="1" applyBorder="1" applyAlignment="1">
      <alignment horizontal="center"/>
    </xf>
    <xf numFmtId="0" fontId="9" fillId="0" borderId="1" xfId="0" applyFont="1" applyBorder="1" applyAlignment="1">
      <alignment horizontal="center"/>
    </xf>
    <xf numFmtId="0" fontId="4" fillId="0" borderId="1" xfId="0" applyFont="1" applyBorder="1" applyAlignment="1">
      <alignment horizontal="left" vertical="center"/>
    </xf>
    <xf numFmtId="0" fontId="4" fillId="0" borderId="0" xfId="0" applyFont="1"/>
    <xf numFmtId="0" fontId="25" fillId="0" borderId="0" xfId="0" applyFont="1"/>
    <xf numFmtId="0" fontId="25" fillId="0" borderId="1" xfId="0" applyFont="1" applyBorder="1"/>
    <xf numFmtId="0" fontId="11" fillId="3" borderId="12" xfId="0" applyFont="1" applyFill="1" applyBorder="1" applyAlignment="1">
      <alignment horizontal="center" vertical="center"/>
    </xf>
    <xf numFmtId="0" fontId="13" fillId="0" borderId="13" xfId="0" applyFont="1" applyBorder="1" applyAlignment="1">
      <alignment wrapText="1"/>
    </xf>
    <xf numFmtId="0" fontId="6" fillId="4" borderId="14" xfId="0" applyFont="1" applyFill="1" applyBorder="1"/>
    <xf numFmtId="0" fontId="5" fillId="4" borderId="15" xfId="0" applyFont="1" applyFill="1" applyBorder="1" applyAlignment="1">
      <alignment horizontal="center"/>
    </xf>
    <xf numFmtId="0" fontId="5" fillId="4" borderId="9" xfId="0" applyFont="1" applyFill="1" applyBorder="1" applyAlignment="1">
      <alignment horizontal="center"/>
    </xf>
    <xf numFmtId="0" fontId="5" fillId="0" borderId="10" xfId="0" applyFont="1" applyBorder="1"/>
    <xf numFmtId="0" fontId="25" fillId="0" borderId="10" xfId="0" applyFont="1" applyBorder="1"/>
    <xf numFmtId="0" fontId="11" fillId="2" borderId="4" xfId="0" applyFont="1" applyFill="1" applyBorder="1" applyAlignment="1">
      <alignment horizontal="left" wrapText="1"/>
    </xf>
    <xf numFmtId="0" fontId="10" fillId="2" borderId="17" xfId="0" applyFont="1" applyFill="1" applyBorder="1" applyAlignment="1">
      <alignment vertical="center"/>
    </xf>
    <xf numFmtId="0" fontId="10" fillId="2" borderId="16" xfId="0" applyFont="1" applyFill="1" applyBorder="1" applyAlignment="1">
      <alignment vertical="center" wrapText="1"/>
    </xf>
    <xf numFmtId="0" fontId="31" fillId="0" borderId="0" xfId="0" applyFont="1"/>
    <xf numFmtId="0" fontId="13" fillId="0" borderId="4" xfId="0" applyFont="1" applyBorder="1" applyAlignment="1">
      <alignment horizontal="justify" vertical="center" wrapText="1"/>
    </xf>
    <xf numFmtId="0" fontId="13" fillId="0" borderId="19" xfId="0" applyFont="1" applyBorder="1" applyAlignment="1">
      <alignment horizontal="justify" vertical="center" wrapText="1"/>
    </xf>
    <xf numFmtId="0" fontId="13" fillId="0" borderId="19" xfId="0" applyFont="1" applyBorder="1" applyAlignment="1">
      <alignment vertical="center" wrapText="1"/>
    </xf>
    <xf numFmtId="0" fontId="13" fillId="0" borderId="2" xfId="0" applyFont="1" applyBorder="1" applyAlignment="1">
      <alignment wrapText="1"/>
    </xf>
    <xf numFmtId="0" fontId="4" fillId="2" borderId="11" xfId="0" applyFont="1" applyFill="1" applyBorder="1" applyAlignment="1">
      <alignment vertical="center"/>
    </xf>
    <xf numFmtId="0" fontId="0" fillId="0" borderId="0" xfId="0" applyAlignment="1">
      <alignment wrapText="1"/>
    </xf>
    <xf numFmtId="0" fontId="1" fillId="0" borderId="1" xfId="0" applyFont="1" applyBorder="1"/>
    <xf numFmtId="0" fontId="29" fillId="0" borderId="0" xfId="0" applyFont="1" applyAlignment="1">
      <alignment horizontal="justify" vertical="center"/>
    </xf>
    <xf numFmtId="0" fontId="0" fillId="0" borderId="19" xfId="0" applyBorder="1"/>
    <xf numFmtId="0" fontId="11" fillId="0" borderId="1" xfId="0" applyFont="1" applyBorder="1" applyAlignment="1">
      <alignment horizontal="left" wrapText="1"/>
    </xf>
    <xf numFmtId="0" fontId="35" fillId="0" borderId="19" xfId="0" applyFont="1" applyBorder="1" applyAlignment="1">
      <alignment horizontal="justify" vertical="center"/>
    </xf>
    <xf numFmtId="0" fontId="36" fillId="0" borderId="19" xfId="0" applyFont="1" applyBorder="1" applyAlignment="1">
      <alignment horizontal="justify" vertical="center"/>
    </xf>
    <xf numFmtId="0" fontId="37" fillId="0" borderId="19" xfId="0" applyFont="1" applyBorder="1" applyAlignment="1">
      <alignment horizontal="justify" vertical="center"/>
    </xf>
    <xf numFmtId="0" fontId="37" fillId="0" borderId="2" xfId="0" applyFont="1" applyBorder="1" applyAlignment="1">
      <alignment horizontal="justify" vertical="center"/>
    </xf>
    <xf numFmtId="0" fontId="11" fillId="2" borderId="1" xfId="0" applyFont="1" applyFill="1" applyBorder="1" applyAlignment="1">
      <alignment wrapText="1"/>
    </xf>
    <xf numFmtId="0" fontId="33" fillId="0" borderId="0" xfId="1"/>
    <xf numFmtId="0" fontId="1" fillId="0" borderId="1" xfId="0" applyFont="1" applyBorder="1" applyAlignment="1">
      <alignment vertical="center" wrapText="1"/>
    </xf>
    <xf numFmtId="0" fontId="15" fillId="0" borderId="0" xfId="0" applyFont="1" applyAlignment="1">
      <alignment horizontal="center" vertical="center"/>
    </xf>
    <xf numFmtId="0" fontId="0" fillId="0" borderId="0" xfId="0" applyAlignment="1">
      <alignment horizontal="center" wrapText="1"/>
    </xf>
    <xf numFmtId="0" fontId="2" fillId="0" borderId="1" xfId="0" applyFont="1" applyBorder="1" applyAlignment="1">
      <alignment vertical="center" wrapText="1"/>
    </xf>
    <xf numFmtId="0" fontId="10" fillId="2" borderId="20" xfId="0" applyFont="1" applyFill="1" applyBorder="1" applyAlignment="1">
      <alignment vertical="center"/>
    </xf>
    <xf numFmtId="0" fontId="9" fillId="3" borderId="4" xfId="0" applyFont="1" applyFill="1" applyBorder="1" applyAlignment="1">
      <alignment horizontal="center" vertical="center"/>
    </xf>
    <xf numFmtId="0" fontId="0" fillId="0" borderId="10" xfId="0" applyBorder="1"/>
    <xf numFmtId="0" fontId="33" fillId="0" borderId="1" xfId="1" applyBorder="1" applyAlignment="1">
      <alignment vertical="center" wrapText="1"/>
    </xf>
    <xf numFmtId="0" fontId="0" fillId="3" borderId="1" xfId="0" applyFill="1" applyBorder="1" applyAlignment="1">
      <alignment horizontal="center"/>
    </xf>
    <xf numFmtId="0" fontId="14" fillId="0" borderId="1" xfId="0" applyFont="1" applyBorder="1" applyAlignment="1">
      <alignment vertical="center" wrapText="1"/>
    </xf>
    <xf numFmtId="0" fontId="5" fillId="0" borderId="0" xfId="0" applyFont="1"/>
    <xf numFmtId="0" fontId="39" fillId="0" borderId="0" xfId="0" applyFont="1"/>
    <xf numFmtId="0" fontId="5" fillId="2" borderId="3" xfId="0" applyFont="1" applyFill="1" applyBorder="1" applyAlignment="1">
      <alignment horizontal="left"/>
    </xf>
    <xf numFmtId="0" fontId="40" fillId="8" borderId="21" xfId="0" applyFont="1" applyFill="1" applyBorder="1" applyAlignment="1">
      <alignment horizontal="justify" vertical="center" wrapText="1"/>
    </xf>
    <xf numFmtId="0" fontId="40" fillId="8" borderId="22" xfId="0" applyFont="1" applyFill="1" applyBorder="1" applyAlignment="1">
      <alignment horizontal="justify" vertical="center" wrapText="1"/>
    </xf>
    <xf numFmtId="0" fontId="27" fillId="0" borderId="25" xfId="0" applyFont="1" applyBorder="1" applyAlignment="1">
      <alignment horizontal="justify" vertical="center" wrapText="1"/>
    </xf>
    <xf numFmtId="0" fontId="27" fillId="0" borderId="21" xfId="0" applyFont="1" applyBorder="1" applyAlignment="1">
      <alignment horizontal="justify" vertical="center" wrapText="1"/>
    </xf>
    <xf numFmtId="0" fontId="2" fillId="0" borderId="1" xfId="0" applyFont="1" applyBorder="1" applyAlignment="1">
      <alignment vertical="top" wrapText="1"/>
    </xf>
    <xf numFmtId="0" fontId="27" fillId="0" borderId="25" xfId="0" applyFont="1" applyBorder="1" applyAlignment="1">
      <alignment vertical="center" wrapText="1"/>
    </xf>
    <xf numFmtId="0" fontId="31" fillId="0" borderId="23" xfId="0" applyFont="1" applyBorder="1" applyAlignment="1">
      <alignment horizontal="justify" vertical="center" wrapText="1"/>
    </xf>
    <xf numFmtId="0" fontId="31" fillId="0" borderId="24" xfId="0" applyFont="1" applyBorder="1" applyAlignment="1">
      <alignment horizontal="justify" vertical="center" wrapText="1"/>
    </xf>
    <xf numFmtId="0" fontId="22" fillId="0" borderId="1" xfId="0" applyFont="1" applyBorder="1" applyAlignment="1">
      <alignment wrapText="1"/>
    </xf>
    <xf numFmtId="0" fontId="27" fillId="0" borderId="0" xfId="0" applyFont="1" applyAlignment="1">
      <alignment horizontal="left" vertical="center" indent="5"/>
    </xf>
    <xf numFmtId="0" fontId="27" fillId="0" borderId="0" xfId="0" applyFont="1"/>
    <xf numFmtId="0" fontId="43" fillId="0" borderId="0" xfId="0" applyFont="1" applyAlignment="1">
      <alignment vertical="center"/>
    </xf>
    <xf numFmtId="0" fontId="4" fillId="5" borderId="11" xfId="0" applyFont="1" applyFill="1" applyBorder="1" applyAlignment="1">
      <alignment vertical="center" wrapText="1"/>
    </xf>
    <xf numFmtId="0" fontId="4" fillId="0" borderId="1" xfId="0" applyFont="1" applyBorder="1"/>
    <xf numFmtId="2" fontId="1" fillId="7" borderId="1" xfId="0" applyNumberFormat="1" applyFont="1" applyFill="1" applyBorder="1" applyAlignment="1">
      <alignment horizontal="center"/>
    </xf>
    <xf numFmtId="0" fontId="0" fillId="3" borderId="3" xfId="0" applyFill="1" applyBorder="1" applyAlignment="1">
      <alignment horizontal="center"/>
    </xf>
    <xf numFmtId="0" fontId="44" fillId="0" borderId="0" xfId="0" applyFont="1" applyAlignment="1">
      <alignment horizontal="center" vertical="center"/>
    </xf>
    <xf numFmtId="0" fontId="1" fillId="0" borderId="0" xfId="0" applyFont="1" applyAlignment="1">
      <alignment horizontal="center"/>
    </xf>
    <xf numFmtId="0" fontId="17" fillId="2" borderId="0" xfId="0" applyFont="1" applyFill="1" applyAlignment="1">
      <alignment horizontal="center" vertical="top" wrapText="1"/>
    </xf>
    <xf numFmtId="0" fontId="17" fillId="0" borderId="0" xfId="0" applyFont="1" applyAlignment="1">
      <alignment horizontal="center" vertical="top" wrapText="1"/>
    </xf>
    <xf numFmtId="0" fontId="2" fillId="0" borderId="0" xfId="0" applyFont="1" applyAlignment="1">
      <alignment horizontal="center"/>
    </xf>
    <xf numFmtId="0" fontId="26" fillId="0" borderId="1" xfId="0" applyFont="1" applyBorder="1" applyAlignment="1">
      <alignment horizontal="center" wrapText="1"/>
    </xf>
    <xf numFmtId="0" fontId="2" fillId="0" borderId="1" xfId="0" applyFont="1" applyBorder="1" applyAlignment="1">
      <alignment horizontal="center"/>
    </xf>
    <xf numFmtId="3" fontId="10" fillId="3" borderId="1" xfId="0" applyNumberFormat="1" applyFont="1" applyFill="1" applyBorder="1" applyAlignment="1">
      <alignment horizontal="center" vertical="center"/>
    </xf>
    <xf numFmtId="0" fontId="13" fillId="0" borderId="4" xfId="0" applyFont="1" applyBorder="1" applyAlignment="1">
      <alignment wrapText="1"/>
    </xf>
    <xf numFmtId="0" fontId="0" fillId="0" borderId="2" xfId="0" applyBorder="1" applyAlignment="1">
      <alignment wrapText="1"/>
    </xf>
    <xf numFmtId="0" fontId="31" fillId="0" borderId="18" xfId="0" applyFont="1" applyBorder="1" applyAlignment="1">
      <alignment horizontal="justify" vertical="center" wrapText="1"/>
    </xf>
    <xf numFmtId="0" fontId="30" fillId="0" borderId="23" xfId="0" applyFont="1" applyBorder="1" applyAlignment="1">
      <alignment horizontal="justify" vertical="center" wrapText="1"/>
    </xf>
    <xf numFmtId="0" fontId="30" fillId="0" borderId="24" xfId="0" applyFont="1" applyBorder="1" applyAlignment="1">
      <alignment horizontal="justify" vertical="center" wrapText="1"/>
    </xf>
    <xf numFmtId="0" fontId="27" fillId="0" borderId="18" xfId="0" applyFont="1" applyBorder="1" applyAlignment="1">
      <alignment horizontal="justify" vertical="center" wrapText="1"/>
    </xf>
    <xf numFmtId="0" fontId="27" fillId="0" borderId="23" xfId="0" applyFont="1" applyBorder="1" applyAlignment="1">
      <alignment horizontal="justify" vertical="center" wrapText="1"/>
    </xf>
    <xf numFmtId="0" fontId="27" fillId="0" borderId="24" xfId="0" applyFont="1" applyBorder="1" applyAlignment="1">
      <alignment horizontal="justify" vertical="center" wrapText="1"/>
    </xf>
    <xf numFmtId="0" fontId="32" fillId="0" borderId="18" xfId="0" applyFont="1" applyBorder="1" applyAlignment="1">
      <alignment horizontal="justify" vertical="center" wrapText="1"/>
    </xf>
    <xf numFmtId="0" fontId="32" fillId="0" borderId="23" xfId="0" applyFont="1" applyBorder="1" applyAlignment="1">
      <alignment horizontal="justify" vertical="center" wrapText="1"/>
    </xf>
    <xf numFmtId="0" fontId="32" fillId="0" borderId="24" xfId="0" applyFont="1" applyBorder="1" applyAlignment="1">
      <alignment horizontal="justify" vertical="center" wrapText="1"/>
    </xf>
    <xf numFmtId="0" fontId="31" fillId="0" borderId="23" xfId="0" applyFont="1" applyBorder="1" applyAlignment="1">
      <alignment vertical="center" wrapText="1"/>
    </xf>
    <xf numFmtId="0" fontId="30" fillId="0" borderId="23" xfId="0" applyFont="1" applyBorder="1" applyAlignment="1">
      <alignment wrapText="1"/>
    </xf>
    <xf numFmtId="0" fontId="30" fillId="0" borderId="24" xfId="0" applyFont="1" applyBorder="1" applyAlignment="1">
      <alignment wrapText="1"/>
    </xf>
  </cellXfs>
  <cellStyles count="2">
    <cellStyle name="Hiperpovezava" xfId="1" builtinId="8"/>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0</xdr:row>
      <xdr:rowOff>38100</xdr:rowOff>
    </xdr:from>
    <xdr:to>
      <xdr:col>0</xdr:col>
      <xdr:colOff>2407920</xdr:colOff>
      <xdr:row>0</xdr:row>
      <xdr:rowOff>484505</xdr:rowOff>
    </xdr:to>
    <xdr:pic>
      <xdr:nvPicPr>
        <xdr:cNvPr id="4" name="Slika 3">
          <a:extLst>
            <a:ext uri="{FF2B5EF4-FFF2-40B4-BE49-F238E27FC236}">
              <a16:creationId xmlns:a16="http://schemas.microsoft.com/office/drawing/2014/main" id="{9CCFE601-1FFA-82D9-5A39-9A2FCB612E7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238125" y="38100"/>
          <a:ext cx="2169795" cy="44640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0</xdr:colOff>
      <xdr:row>0</xdr:row>
      <xdr:rowOff>0</xdr:rowOff>
    </xdr:from>
    <xdr:to>
      <xdr:col>1</xdr:col>
      <xdr:colOff>2441864</xdr:colOff>
      <xdr:row>1</xdr:row>
      <xdr:rowOff>25758</xdr:rowOff>
    </xdr:to>
    <xdr:pic>
      <xdr:nvPicPr>
        <xdr:cNvPr id="2" name="Slika 1">
          <a:extLst>
            <a:ext uri="{FF2B5EF4-FFF2-40B4-BE49-F238E27FC236}">
              <a16:creationId xmlns:a16="http://schemas.microsoft.com/office/drawing/2014/main" id="{18695E60-05C8-3105-5EAA-9F9DDA2EFC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06636" y="0"/>
          <a:ext cx="2441864" cy="822394"/>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419100</xdr:colOff>
      <xdr:row>0</xdr:row>
      <xdr:rowOff>161926</xdr:rowOff>
    </xdr:from>
    <xdr:to>
      <xdr:col>0</xdr:col>
      <xdr:colOff>2390775</xdr:colOff>
      <xdr:row>1</xdr:row>
      <xdr:rowOff>504825</xdr:rowOff>
    </xdr:to>
    <xdr:pic>
      <xdr:nvPicPr>
        <xdr:cNvPr id="2" name="Slika 1">
          <a:extLst>
            <a:ext uri="{FF2B5EF4-FFF2-40B4-BE49-F238E27FC236}">
              <a16:creationId xmlns:a16="http://schemas.microsoft.com/office/drawing/2014/main" id="{78E88A9F-EF4A-46F3-88C5-6AACB278294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19100" y="161926"/>
          <a:ext cx="1971675" cy="525779"/>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0</xdr:colOff>
      <xdr:row>1</xdr:row>
      <xdr:rowOff>0</xdr:rowOff>
    </xdr:from>
    <xdr:to>
      <xdr:col>1</xdr:col>
      <xdr:colOff>1553611</xdr:colOff>
      <xdr:row>1</xdr:row>
      <xdr:rowOff>523240</xdr:rowOff>
    </xdr:to>
    <xdr:pic>
      <xdr:nvPicPr>
        <xdr:cNvPr id="3" name="Slika 2">
          <a:extLst>
            <a:ext uri="{FF2B5EF4-FFF2-40B4-BE49-F238E27FC236}">
              <a16:creationId xmlns:a16="http://schemas.microsoft.com/office/drawing/2014/main" id="{7A4D5262-4E8B-460C-A3A8-C63216158A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52825" y="190500"/>
          <a:ext cx="1553611" cy="5232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0</xdr:row>
      <xdr:rowOff>28575</xdr:rowOff>
    </xdr:from>
    <xdr:to>
      <xdr:col>0</xdr:col>
      <xdr:colOff>2455545</xdr:colOff>
      <xdr:row>1</xdr:row>
      <xdr:rowOff>284480</xdr:rowOff>
    </xdr:to>
    <xdr:pic>
      <xdr:nvPicPr>
        <xdr:cNvPr id="2" name="Slika 1">
          <a:extLst>
            <a:ext uri="{FF2B5EF4-FFF2-40B4-BE49-F238E27FC236}">
              <a16:creationId xmlns:a16="http://schemas.microsoft.com/office/drawing/2014/main" id="{EEF0F365-7313-4580-BBEC-FD50C220F16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285750" y="28575"/>
          <a:ext cx="2169795" cy="44640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3895725</xdr:colOff>
      <xdr:row>0</xdr:row>
      <xdr:rowOff>171450</xdr:rowOff>
    </xdr:from>
    <xdr:to>
      <xdr:col>2</xdr:col>
      <xdr:colOff>29611</xdr:colOff>
      <xdr:row>1</xdr:row>
      <xdr:rowOff>504190</xdr:rowOff>
    </xdr:to>
    <xdr:pic>
      <xdr:nvPicPr>
        <xdr:cNvPr id="3" name="Slika 2">
          <a:extLst>
            <a:ext uri="{FF2B5EF4-FFF2-40B4-BE49-F238E27FC236}">
              <a16:creationId xmlns:a16="http://schemas.microsoft.com/office/drawing/2014/main" id="{0996C5E0-981E-135A-7D77-20764233BF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95725" y="171450"/>
          <a:ext cx="1553611" cy="52324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419100</xdr:colOff>
      <xdr:row>0</xdr:row>
      <xdr:rowOff>161926</xdr:rowOff>
    </xdr:from>
    <xdr:to>
      <xdr:col>0</xdr:col>
      <xdr:colOff>2390775</xdr:colOff>
      <xdr:row>1</xdr:row>
      <xdr:rowOff>504825</xdr:rowOff>
    </xdr:to>
    <xdr:pic>
      <xdr:nvPicPr>
        <xdr:cNvPr id="2" name="Slika 1">
          <a:extLst>
            <a:ext uri="{FF2B5EF4-FFF2-40B4-BE49-F238E27FC236}">
              <a16:creationId xmlns:a16="http://schemas.microsoft.com/office/drawing/2014/main" id="{05A9C80D-F346-48DD-962C-70E338A7959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19100" y="161926"/>
          <a:ext cx="1971675" cy="533399"/>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0</xdr:colOff>
      <xdr:row>1</xdr:row>
      <xdr:rowOff>0</xdr:rowOff>
    </xdr:from>
    <xdr:to>
      <xdr:col>1</xdr:col>
      <xdr:colOff>1553611</xdr:colOff>
      <xdr:row>1</xdr:row>
      <xdr:rowOff>523240</xdr:rowOff>
    </xdr:to>
    <xdr:pic>
      <xdr:nvPicPr>
        <xdr:cNvPr id="3" name="Slika 2">
          <a:extLst>
            <a:ext uri="{FF2B5EF4-FFF2-40B4-BE49-F238E27FC236}">
              <a16:creationId xmlns:a16="http://schemas.microsoft.com/office/drawing/2014/main" id="{C3BADB7E-99B3-44FC-AE5C-8E32A71229D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62800" y="190500"/>
          <a:ext cx="1553611" cy="52324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285750</xdr:colOff>
      <xdr:row>0</xdr:row>
      <xdr:rowOff>28575</xdr:rowOff>
    </xdr:from>
    <xdr:to>
      <xdr:col>0</xdr:col>
      <xdr:colOff>2455545</xdr:colOff>
      <xdr:row>1</xdr:row>
      <xdr:rowOff>284480</xdr:rowOff>
    </xdr:to>
    <xdr:pic>
      <xdr:nvPicPr>
        <xdr:cNvPr id="2" name="Slika 1">
          <a:extLst>
            <a:ext uri="{FF2B5EF4-FFF2-40B4-BE49-F238E27FC236}">
              <a16:creationId xmlns:a16="http://schemas.microsoft.com/office/drawing/2014/main" id="{B44110B9-BB63-4AB9-AEDC-AD55F344BBC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285750" y="28575"/>
          <a:ext cx="2169795" cy="44640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0</xdr:colOff>
      <xdr:row>1</xdr:row>
      <xdr:rowOff>0</xdr:rowOff>
    </xdr:from>
    <xdr:to>
      <xdr:col>1</xdr:col>
      <xdr:colOff>1553611</xdr:colOff>
      <xdr:row>1</xdr:row>
      <xdr:rowOff>523240</xdr:rowOff>
    </xdr:to>
    <xdr:pic>
      <xdr:nvPicPr>
        <xdr:cNvPr id="3" name="Slika 2">
          <a:extLst>
            <a:ext uri="{FF2B5EF4-FFF2-40B4-BE49-F238E27FC236}">
              <a16:creationId xmlns:a16="http://schemas.microsoft.com/office/drawing/2014/main" id="{49570821-B6D2-4AD9-8575-00BAD68F2A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71950" y="190500"/>
          <a:ext cx="1553611" cy="52324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285750</xdr:colOff>
      <xdr:row>0</xdr:row>
      <xdr:rowOff>28575</xdr:rowOff>
    </xdr:from>
    <xdr:to>
      <xdr:col>0</xdr:col>
      <xdr:colOff>2455545</xdr:colOff>
      <xdr:row>1</xdr:row>
      <xdr:rowOff>284480</xdr:rowOff>
    </xdr:to>
    <xdr:pic>
      <xdr:nvPicPr>
        <xdr:cNvPr id="2" name="Slika 1">
          <a:extLst>
            <a:ext uri="{FF2B5EF4-FFF2-40B4-BE49-F238E27FC236}">
              <a16:creationId xmlns:a16="http://schemas.microsoft.com/office/drawing/2014/main" id="{28761C1C-4AB2-4EAD-9E8D-8EAE59B5F52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285750" y="28575"/>
          <a:ext cx="2169795" cy="44640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0</xdr:colOff>
      <xdr:row>1</xdr:row>
      <xdr:rowOff>0</xdr:rowOff>
    </xdr:from>
    <xdr:to>
      <xdr:col>2</xdr:col>
      <xdr:colOff>105422</xdr:colOff>
      <xdr:row>1</xdr:row>
      <xdr:rowOff>523240</xdr:rowOff>
    </xdr:to>
    <xdr:pic>
      <xdr:nvPicPr>
        <xdr:cNvPr id="3" name="Slika 2">
          <a:extLst>
            <a:ext uri="{FF2B5EF4-FFF2-40B4-BE49-F238E27FC236}">
              <a16:creationId xmlns:a16="http://schemas.microsoft.com/office/drawing/2014/main" id="{6A2EE6DA-6F5D-4A20-A475-017722BC217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57092" y="194388"/>
          <a:ext cx="1553611" cy="52324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419100</xdr:colOff>
      <xdr:row>0</xdr:row>
      <xdr:rowOff>161926</xdr:rowOff>
    </xdr:from>
    <xdr:to>
      <xdr:col>0</xdr:col>
      <xdr:colOff>2390775</xdr:colOff>
      <xdr:row>1</xdr:row>
      <xdr:rowOff>504825</xdr:rowOff>
    </xdr:to>
    <xdr:pic>
      <xdr:nvPicPr>
        <xdr:cNvPr id="2" name="Slika 1">
          <a:extLst>
            <a:ext uri="{FF2B5EF4-FFF2-40B4-BE49-F238E27FC236}">
              <a16:creationId xmlns:a16="http://schemas.microsoft.com/office/drawing/2014/main" id="{34E1D1D8-CA33-47E4-A45F-A383E854D3C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19100" y="161926"/>
          <a:ext cx="1971675" cy="533399"/>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0</xdr:colOff>
      <xdr:row>1</xdr:row>
      <xdr:rowOff>0</xdr:rowOff>
    </xdr:from>
    <xdr:to>
      <xdr:col>1</xdr:col>
      <xdr:colOff>1553611</xdr:colOff>
      <xdr:row>1</xdr:row>
      <xdr:rowOff>523240</xdr:rowOff>
    </xdr:to>
    <xdr:pic>
      <xdr:nvPicPr>
        <xdr:cNvPr id="3" name="Slika 2">
          <a:extLst>
            <a:ext uri="{FF2B5EF4-FFF2-40B4-BE49-F238E27FC236}">
              <a16:creationId xmlns:a16="http://schemas.microsoft.com/office/drawing/2014/main" id="{F2817C1A-4AC2-4DB7-8628-F14E3C9F334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52825" y="190500"/>
          <a:ext cx="1553611" cy="52324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285750</xdr:colOff>
      <xdr:row>0</xdr:row>
      <xdr:rowOff>28575</xdr:rowOff>
    </xdr:from>
    <xdr:to>
      <xdr:col>0</xdr:col>
      <xdr:colOff>2455545</xdr:colOff>
      <xdr:row>1</xdr:row>
      <xdr:rowOff>284480</xdr:rowOff>
    </xdr:to>
    <xdr:pic>
      <xdr:nvPicPr>
        <xdr:cNvPr id="2" name="Slika 1">
          <a:extLst>
            <a:ext uri="{FF2B5EF4-FFF2-40B4-BE49-F238E27FC236}">
              <a16:creationId xmlns:a16="http://schemas.microsoft.com/office/drawing/2014/main" id="{CF9EAC4D-9468-4428-9015-D3F44017AA3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285750" y="28575"/>
          <a:ext cx="2169795" cy="44640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0</xdr:colOff>
      <xdr:row>1</xdr:row>
      <xdr:rowOff>0</xdr:rowOff>
    </xdr:from>
    <xdr:to>
      <xdr:col>1</xdr:col>
      <xdr:colOff>1553611</xdr:colOff>
      <xdr:row>1</xdr:row>
      <xdr:rowOff>523240</xdr:rowOff>
    </xdr:to>
    <xdr:pic>
      <xdr:nvPicPr>
        <xdr:cNvPr id="3" name="Slika 2">
          <a:extLst>
            <a:ext uri="{FF2B5EF4-FFF2-40B4-BE49-F238E27FC236}">
              <a16:creationId xmlns:a16="http://schemas.microsoft.com/office/drawing/2014/main" id="{7A9B3FBA-C692-4445-A0B9-063C166ABF3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95800" y="190500"/>
          <a:ext cx="1553611" cy="52324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419100</xdr:colOff>
      <xdr:row>0</xdr:row>
      <xdr:rowOff>161926</xdr:rowOff>
    </xdr:from>
    <xdr:to>
      <xdr:col>0</xdr:col>
      <xdr:colOff>2390775</xdr:colOff>
      <xdr:row>1</xdr:row>
      <xdr:rowOff>504825</xdr:rowOff>
    </xdr:to>
    <xdr:pic>
      <xdr:nvPicPr>
        <xdr:cNvPr id="2" name="Slika 1">
          <a:extLst>
            <a:ext uri="{FF2B5EF4-FFF2-40B4-BE49-F238E27FC236}">
              <a16:creationId xmlns:a16="http://schemas.microsoft.com/office/drawing/2014/main" id="{FEF09DBE-96DC-4E4D-829A-D26ACCF767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19100" y="161926"/>
          <a:ext cx="1971675" cy="533399"/>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0</xdr:colOff>
      <xdr:row>1</xdr:row>
      <xdr:rowOff>0</xdr:rowOff>
    </xdr:from>
    <xdr:to>
      <xdr:col>1</xdr:col>
      <xdr:colOff>1553611</xdr:colOff>
      <xdr:row>1</xdr:row>
      <xdr:rowOff>523240</xdr:rowOff>
    </xdr:to>
    <xdr:pic>
      <xdr:nvPicPr>
        <xdr:cNvPr id="3" name="Slika 2">
          <a:extLst>
            <a:ext uri="{FF2B5EF4-FFF2-40B4-BE49-F238E27FC236}">
              <a16:creationId xmlns:a16="http://schemas.microsoft.com/office/drawing/2014/main" id="{8664C092-B851-4BD2-9841-8E44663B4E1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62800" y="190500"/>
          <a:ext cx="1553611" cy="52324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419100</xdr:colOff>
      <xdr:row>0</xdr:row>
      <xdr:rowOff>161926</xdr:rowOff>
    </xdr:from>
    <xdr:to>
      <xdr:col>0</xdr:col>
      <xdr:colOff>2390775</xdr:colOff>
      <xdr:row>1</xdr:row>
      <xdr:rowOff>504825</xdr:rowOff>
    </xdr:to>
    <xdr:pic>
      <xdr:nvPicPr>
        <xdr:cNvPr id="2" name="Slika 1">
          <a:extLst>
            <a:ext uri="{FF2B5EF4-FFF2-40B4-BE49-F238E27FC236}">
              <a16:creationId xmlns:a16="http://schemas.microsoft.com/office/drawing/2014/main" id="{D798B247-7BAD-461E-9791-071555A97E7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19100" y="161926"/>
          <a:ext cx="1971675" cy="525779"/>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0</xdr:colOff>
      <xdr:row>1</xdr:row>
      <xdr:rowOff>0</xdr:rowOff>
    </xdr:from>
    <xdr:to>
      <xdr:col>1</xdr:col>
      <xdr:colOff>1553611</xdr:colOff>
      <xdr:row>1</xdr:row>
      <xdr:rowOff>523240</xdr:rowOff>
    </xdr:to>
    <xdr:pic>
      <xdr:nvPicPr>
        <xdr:cNvPr id="3" name="Slika 2">
          <a:extLst>
            <a:ext uri="{FF2B5EF4-FFF2-40B4-BE49-F238E27FC236}">
              <a16:creationId xmlns:a16="http://schemas.microsoft.com/office/drawing/2014/main" id="{2E654D11-84C4-4034-B2C8-DD9AFB5BE0E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24300" y="190500"/>
          <a:ext cx="1553611" cy="523240"/>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1:A5" totalsRowShown="0">
  <autoFilter ref="A1:A5" xr:uid="{00000000-0009-0000-0100-000001000000}"/>
  <tableColumns count="1">
    <tableColumn id="1" xr3:uid="{00000000-0010-0000-0000-000001000000}" name="Stolpec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2" displayName="Tabela2" ref="C2:C5" totalsRowShown="0">
  <autoFilter ref="C2:C5" xr:uid="{00000000-0009-0000-0100-000002000000}"/>
  <tableColumns count="1">
    <tableColumn id="1" xr3:uid="{00000000-0010-0000-0100-000001000000}" name="Stolpec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a3" displayName="Tabela3" ref="F3:F6" totalsRowShown="0">
  <autoFilter ref="F3:F6" xr:uid="{00000000-0009-0000-0100-000003000000}"/>
  <tableColumns count="1">
    <tableColumn id="1" xr3:uid="{00000000-0010-0000-0200-000001000000}" name="vob"/>
  </tableColumns>
  <tableStyleInfo name="TableStyleMedium2"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nijz.si/wp-content/uploads/2023/12/SBO-metodoloska-navodila-2025_v2-8_koncna.pd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
  <sheetViews>
    <sheetView workbookViewId="0">
      <selection activeCell="I18" sqref="I18"/>
    </sheetView>
  </sheetViews>
  <sheetFormatPr defaultRowHeight="15" x14ac:dyDescent="0.25"/>
  <cols>
    <col min="1" max="1" width="12.28515625" customWidth="1"/>
    <col min="3" max="3" width="10.7109375" customWidth="1"/>
    <col min="6" max="6" width="10.7109375" customWidth="1"/>
  </cols>
  <sheetData>
    <row r="1" spans="1:6" x14ac:dyDescent="0.25">
      <c r="A1" t="s">
        <v>9</v>
      </c>
    </row>
    <row r="2" spans="1:6" x14ac:dyDescent="0.25">
      <c r="A2" t="s">
        <v>5</v>
      </c>
      <c r="C2" t="s">
        <v>9</v>
      </c>
    </row>
    <row r="3" spans="1:6" x14ac:dyDescent="0.25">
      <c r="A3" t="s">
        <v>6</v>
      </c>
      <c r="C3">
        <v>2023</v>
      </c>
      <c r="F3" t="s">
        <v>26</v>
      </c>
    </row>
    <row r="4" spans="1:6" x14ac:dyDescent="0.25">
      <c r="A4" t="s">
        <v>7</v>
      </c>
      <c r="C4">
        <v>2024</v>
      </c>
      <c r="F4" t="s">
        <v>23</v>
      </c>
    </row>
    <row r="5" spans="1:6" x14ac:dyDescent="0.25">
      <c r="A5" t="s">
        <v>8</v>
      </c>
      <c r="C5">
        <v>2025</v>
      </c>
      <c r="F5" t="s">
        <v>24</v>
      </c>
    </row>
    <row r="6" spans="1:6" x14ac:dyDescent="0.25">
      <c r="F6" t="s">
        <v>25</v>
      </c>
    </row>
  </sheetData>
  <phoneticPr fontId="8" type="noConversion"/>
  <pageMargins left="0.7" right="0.7" top="0.75" bottom="0.75" header="0.3" footer="0.3"/>
  <tableParts count="3">
    <tablePart r:id="rId1"/>
    <tablePart r:id="rId2"/>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88C8B-D9E7-4D9C-8A0C-0F0C62CC43EC}">
  <dimension ref="A1:G18"/>
  <sheetViews>
    <sheetView workbookViewId="0">
      <selection activeCell="B2" sqref="B2"/>
    </sheetView>
  </sheetViews>
  <sheetFormatPr defaultRowHeight="15" x14ac:dyDescent="0.25"/>
  <cols>
    <col min="1" max="1" width="107.42578125" customWidth="1"/>
    <col min="2" max="2" width="25.85546875" style="9" customWidth="1"/>
    <col min="3" max="3" width="27.140625" customWidth="1"/>
    <col min="4" max="4" width="16.42578125" customWidth="1"/>
    <col min="5" max="5" width="57.7109375" customWidth="1"/>
    <col min="6" max="6" width="16.28515625" customWidth="1"/>
    <col min="7" max="7" width="25.5703125" customWidth="1"/>
  </cols>
  <sheetData>
    <row r="1" spans="1:7" x14ac:dyDescent="0.25">
      <c r="C1" s="1" t="s">
        <v>19</v>
      </c>
      <c r="D1" s="1" t="s">
        <v>20</v>
      </c>
      <c r="E1" s="1" t="s">
        <v>21</v>
      </c>
      <c r="G1" s="1" t="s">
        <v>38</v>
      </c>
    </row>
    <row r="2" spans="1:7" ht="41.25" customHeight="1" x14ac:dyDescent="0.25">
      <c r="B2" s="104" t="s">
        <v>11</v>
      </c>
      <c r="C2" s="31" t="str">
        <f>'0. Osnovni podatki'!B5</f>
        <v>URI SOČA</v>
      </c>
      <c r="D2" s="31">
        <f>'0. Osnovni podatki'!B3</f>
        <v>2026</v>
      </c>
      <c r="E2" s="31" t="str">
        <f>'0. Osnovni podatki'!B4</f>
        <v>1. četrtlejte</v>
      </c>
    </row>
    <row r="4" spans="1:7" ht="21" x14ac:dyDescent="0.35">
      <c r="A4" s="47" t="s">
        <v>171</v>
      </c>
    </row>
    <row r="7" spans="1:7" x14ac:dyDescent="0.25">
      <c r="A7" s="35" t="s">
        <v>28</v>
      </c>
      <c r="B7" s="45"/>
      <c r="C7" s="75"/>
    </row>
    <row r="8" spans="1:7" ht="36" x14ac:dyDescent="0.25">
      <c r="A8" s="47" t="s">
        <v>172</v>
      </c>
      <c r="B8" s="48"/>
      <c r="C8" s="44"/>
      <c r="E8" s="52" t="s">
        <v>30</v>
      </c>
    </row>
    <row r="9" spans="1:7" ht="15.75" x14ac:dyDescent="0.25">
      <c r="A9" s="35" t="s">
        <v>50</v>
      </c>
      <c r="B9" s="43"/>
      <c r="C9" s="44"/>
      <c r="E9" s="53" t="s">
        <v>31</v>
      </c>
    </row>
    <row r="10" spans="1:7" ht="15.75" x14ac:dyDescent="0.25">
      <c r="A10" s="35" t="s">
        <v>51</v>
      </c>
      <c r="B10" s="43"/>
      <c r="C10" s="44"/>
      <c r="E10" s="54" t="s">
        <v>32</v>
      </c>
    </row>
    <row r="11" spans="1:7" ht="36" x14ac:dyDescent="0.25">
      <c r="A11" s="47" t="s">
        <v>173</v>
      </c>
      <c r="B11" s="48"/>
      <c r="C11" s="44"/>
      <c r="E11" s="56" t="s">
        <v>34</v>
      </c>
    </row>
    <row r="12" spans="1:7" ht="15" customHeight="1" x14ac:dyDescent="0.25">
      <c r="A12" s="35" t="s">
        <v>53</v>
      </c>
      <c r="B12" s="43"/>
      <c r="C12" s="44"/>
    </row>
    <row r="13" spans="1:7" ht="15" customHeight="1" x14ac:dyDescent="0.25">
      <c r="A13" s="35" t="s">
        <v>52</v>
      </c>
      <c r="B13" s="43"/>
      <c r="C13" s="44"/>
    </row>
    <row r="16" spans="1:7" ht="15.75" x14ac:dyDescent="0.25">
      <c r="A16" s="17" t="s">
        <v>14</v>
      </c>
      <c r="B16" s="50" t="s">
        <v>15</v>
      </c>
      <c r="C16" s="18" t="s">
        <v>1</v>
      </c>
    </row>
    <row r="17" spans="1:3" ht="15.75" x14ac:dyDescent="0.25">
      <c r="A17" s="51" t="s">
        <v>174</v>
      </c>
      <c r="B17" s="27" t="e">
        <f>100*B9/B10</f>
        <v>#DIV/0!</v>
      </c>
      <c r="C17" s="15"/>
    </row>
    <row r="18" spans="1:3" ht="15.75" x14ac:dyDescent="0.25">
      <c r="A18" s="30" t="s">
        <v>175</v>
      </c>
      <c r="B18" s="27" t="e">
        <f>100*B12/B13</f>
        <v>#DIV/0!</v>
      </c>
      <c r="C18" s="49"/>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4BABE-2C42-45DE-B347-1088AABEBEE0}">
  <dimension ref="B4:B14"/>
  <sheetViews>
    <sheetView workbookViewId="0">
      <selection activeCell="H10" sqref="H10"/>
    </sheetView>
  </sheetViews>
  <sheetFormatPr defaultRowHeight="15" x14ac:dyDescent="0.25"/>
  <sheetData>
    <row r="4" spans="2:2" ht="18.75" x14ac:dyDescent="0.3">
      <c r="B4" s="114" t="s">
        <v>176</v>
      </c>
    </row>
    <row r="7" spans="2:2" x14ac:dyDescent="0.25">
      <c r="B7" s="86" t="s">
        <v>179</v>
      </c>
    </row>
    <row r="8" spans="2:2" x14ac:dyDescent="0.25">
      <c r="B8" s="86" t="s">
        <v>177</v>
      </c>
    </row>
    <row r="9" spans="2:2" x14ac:dyDescent="0.25">
      <c r="B9" s="86" t="s">
        <v>178</v>
      </c>
    </row>
    <row r="14" spans="2:2" ht="18.75" x14ac:dyDescent="0.3">
      <c r="B14" s="11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884E2-A804-4BA8-A94F-12074F663E2F}">
  <dimension ref="A1:J15"/>
  <sheetViews>
    <sheetView workbookViewId="0">
      <selection activeCell="B2" sqref="B2"/>
    </sheetView>
  </sheetViews>
  <sheetFormatPr defaultRowHeight="15" x14ac:dyDescent="0.25"/>
  <cols>
    <col min="1" max="1" width="58.85546875" customWidth="1"/>
    <col min="2" max="2" width="25.85546875" style="9" customWidth="1"/>
    <col min="3" max="3" width="27.140625" customWidth="1"/>
    <col min="4" max="4" width="19.5703125" customWidth="1"/>
    <col min="5" max="5" width="28.28515625" customWidth="1"/>
    <col min="10" max="10" width="28.42578125" bestFit="1" customWidth="1"/>
  </cols>
  <sheetData>
    <row r="1" spans="1:10" x14ac:dyDescent="0.25">
      <c r="C1" s="1" t="s">
        <v>19</v>
      </c>
      <c r="D1" s="1" t="s">
        <v>20</v>
      </c>
      <c r="E1" s="1" t="s">
        <v>21</v>
      </c>
      <c r="J1" s="1" t="s">
        <v>29</v>
      </c>
    </row>
    <row r="2" spans="1:10" ht="41.25" customHeight="1" x14ac:dyDescent="0.25">
      <c r="B2" s="104" t="s">
        <v>11</v>
      </c>
      <c r="C2" s="31" t="str">
        <f>'0. Osnovni podatki'!B5</f>
        <v>URI SOČA</v>
      </c>
      <c r="D2" s="31">
        <f>'0. Osnovni podatki'!B3</f>
        <v>2026</v>
      </c>
      <c r="E2" s="31" t="str">
        <f>'0. Osnovni podatki'!B4</f>
        <v>1. četrtlejte</v>
      </c>
      <c r="J2" s="52" t="s">
        <v>30</v>
      </c>
    </row>
    <row r="3" spans="1:10" ht="21" customHeight="1" x14ac:dyDescent="0.25">
      <c r="B3" s="104"/>
      <c r="C3" s="38"/>
      <c r="D3" s="39"/>
      <c r="E3" s="39"/>
      <c r="J3" s="53" t="s">
        <v>31</v>
      </c>
    </row>
    <row r="4" spans="1:10" ht="26.25" customHeight="1" x14ac:dyDescent="0.35">
      <c r="A4" s="8"/>
      <c r="B4" s="104"/>
      <c r="C4" s="38"/>
      <c r="D4" s="39"/>
      <c r="E4" s="39"/>
      <c r="J4" s="54" t="s">
        <v>32</v>
      </c>
    </row>
    <row r="5" spans="1:10" x14ac:dyDescent="0.25">
      <c r="J5" s="56" t="s">
        <v>34</v>
      </c>
    </row>
    <row r="6" spans="1:10" ht="49.9" customHeight="1" x14ac:dyDescent="0.35">
      <c r="A6" s="47" t="s">
        <v>183</v>
      </c>
      <c r="B6" s="25" t="s">
        <v>16</v>
      </c>
      <c r="C6" s="25" t="s">
        <v>17</v>
      </c>
    </row>
    <row r="7" spans="1:10" ht="15.75" thickBot="1" x14ac:dyDescent="0.3">
      <c r="A7" s="36" t="s">
        <v>180</v>
      </c>
      <c r="B7" s="131">
        <v>331</v>
      </c>
      <c r="C7" s="37"/>
    </row>
    <row r="8" spans="1:10" ht="15.75" thickBot="1" x14ac:dyDescent="0.3"/>
    <row r="9" spans="1:10" ht="15.75" x14ac:dyDescent="0.25">
      <c r="A9" s="57" t="s">
        <v>181</v>
      </c>
      <c r="B9" s="58" t="s">
        <v>33</v>
      </c>
      <c r="C9" s="59"/>
    </row>
    <row r="10" spans="1:10" ht="39.75" thickBot="1" x14ac:dyDescent="0.3">
      <c r="A10" s="128" t="s">
        <v>182</v>
      </c>
      <c r="B10" s="76">
        <v>437</v>
      </c>
      <c r="C10" s="77" t="s">
        <v>22</v>
      </c>
    </row>
    <row r="13" spans="1:10" ht="15.75" x14ac:dyDescent="0.25">
      <c r="A13" s="69" t="s">
        <v>14</v>
      </c>
      <c r="B13" s="70" t="s">
        <v>15</v>
      </c>
      <c r="C13" s="70" t="s">
        <v>1</v>
      </c>
    </row>
    <row r="14" spans="1:10" ht="15.6" customHeight="1" x14ac:dyDescent="0.25">
      <c r="A14" s="30" t="s">
        <v>184</v>
      </c>
      <c r="B14" s="27">
        <f>B7/B10</f>
        <v>0.75743707093821511</v>
      </c>
      <c r="C14" s="75"/>
    </row>
    <row r="15" spans="1:10" x14ac:dyDescent="0.25">
      <c r="A15" s="129" t="s">
        <v>189</v>
      </c>
      <c r="B15" s="130">
        <f>B7*100/B10</f>
        <v>75.743707093821513</v>
      </c>
      <c r="C15" s="2"/>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EBCF9-5515-45A2-A78D-C3BCCA53C371}">
  <dimension ref="A1:J15"/>
  <sheetViews>
    <sheetView workbookViewId="0">
      <selection activeCell="B2" sqref="B2"/>
    </sheetView>
  </sheetViews>
  <sheetFormatPr defaultRowHeight="15" x14ac:dyDescent="0.25"/>
  <cols>
    <col min="1" max="1" width="53.28515625" customWidth="1"/>
    <col min="2" max="2" width="25.85546875" style="9" customWidth="1"/>
    <col min="3" max="3" width="27.140625" customWidth="1"/>
    <col min="4" max="4" width="19.5703125" customWidth="1"/>
    <col min="5" max="5" width="28.28515625" customWidth="1"/>
    <col min="10" max="10" width="28.42578125" bestFit="1" customWidth="1"/>
  </cols>
  <sheetData>
    <row r="1" spans="1:10" x14ac:dyDescent="0.25">
      <c r="C1" s="1" t="s">
        <v>19</v>
      </c>
      <c r="D1" s="1" t="s">
        <v>20</v>
      </c>
      <c r="E1" s="1" t="s">
        <v>21</v>
      </c>
      <c r="J1" s="1" t="s">
        <v>29</v>
      </c>
    </row>
    <row r="2" spans="1:10" ht="41.25" customHeight="1" x14ac:dyDescent="0.25">
      <c r="B2" s="104" t="s">
        <v>11</v>
      </c>
      <c r="C2" s="31" t="str">
        <f>'0. Osnovni podatki'!B5</f>
        <v>URI SOČA</v>
      </c>
      <c r="D2" s="31">
        <f>'0. Osnovni podatki'!B3</f>
        <v>2026</v>
      </c>
      <c r="E2" s="31" t="str">
        <f>'0. Osnovni podatki'!B4</f>
        <v>1. četrtlejte</v>
      </c>
      <c r="J2" s="52" t="s">
        <v>30</v>
      </c>
    </row>
    <row r="3" spans="1:10" ht="21" customHeight="1" x14ac:dyDescent="0.25">
      <c r="B3" s="104"/>
      <c r="C3" s="38"/>
      <c r="D3" s="39"/>
      <c r="E3" s="39"/>
      <c r="J3" s="53" t="s">
        <v>31</v>
      </c>
    </row>
    <row r="4" spans="1:10" ht="26.25" customHeight="1" x14ac:dyDescent="0.35">
      <c r="A4" s="8" t="s">
        <v>186</v>
      </c>
      <c r="B4" s="104"/>
      <c r="C4" s="38"/>
      <c r="D4" s="39"/>
      <c r="E4" s="39"/>
      <c r="J4" s="54" t="s">
        <v>32</v>
      </c>
    </row>
    <row r="5" spans="1:10" x14ac:dyDescent="0.25">
      <c r="J5" s="56" t="s">
        <v>34</v>
      </c>
    </row>
    <row r="6" spans="1:10" ht="49.9" customHeight="1" x14ac:dyDescent="0.35">
      <c r="A6" s="47" t="s">
        <v>185</v>
      </c>
      <c r="B6" s="25" t="s">
        <v>16</v>
      </c>
      <c r="C6" s="25" t="s">
        <v>17</v>
      </c>
    </row>
    <row r="7" spans="1:10" ht="15.75" thickBot="1" x14ac:dyDescent="0.3">
      <c r="A7" s="36" t="s">
        <v>187</v>
      </c>
      <c r="B7" s="131">
        <v>0</v>
      </c>
      <c r="C7" s="37"/>
      <c r="D7" t="s">
        <v>193</v>
      </c>
    </row>
    <row r="8" spans="1:10" ht="15.75" thickBot="1" x14ac:dyDescent="0.3"/>
    <row r="9" spans="1:10" ht="15.75" x14ac:dyDescent="0.25">
      <c r="A9" s="57" t="s">
        <v>181</v>
      </c>
      <c r="B9" s="58" t="s">
        <v>33</v>
      </c>
      <c r="C9" s="59"/>
    </row>
    <row r="10" spans="1:10" ht="39.75" thickBot="1" x14ac:dyDescent="0.3">
      <c r="A10" s="128" t="s">
        <v>188</v>
      </c>
      <c r="B10" s="76">
        <v>0</v>
      </c>
      <c r="C10" s="77" t="s">
        <v>22</v>
      </c>
    </row>
    <row r="13" spans="1:10" ht="15.75" x14ac:dyDescent="0.25">
      <c r="A13" s="69" t="s">
        <v>14</v>
      </c>
      <c r="B13" s="70" t="s">
        <v>15</v>
      </c>
      <c r="C13" s="70" t="s">
        <v>1</v>
      </c>
    </row>
    <row r="14" spans="1:10" ht="15.75" x14ac:dyDescent="0.25">
      <c r="A14" s="30" t="s">
        <v>190</v>
      </c>
      <c r="B14" s="27" t="e">
        <f>B7/B10</f>
        <v>#DIV/0!</v>
      </c>
      <c r="C14" s="75"/>
    </row>
    <row r="15" spans="1:10" x14ac:dyDescent="0.25">
      <c r="A15" s="129" t="s">
        <v>191</v>
      </c>
      <c r="B15" s="130" t="e">
        <f>B7*100/B10</f>
        <v>#DIV/0!</v>
      </c>
      <c r="C15" s="2"/>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2"/>
  <sheetViews>
    <sheetView tabSelected="1" zoomScale="110" zoomScaleNormal="110" workbookViewId="0">
      <selection activeCell="B1" sqref="B1"/>
    </sheetView>
  </sheetViews>
  <sheetFormatPr defaultRowHeight="15" x14ac:dyDescent="0.25"/>
  <cols>
    <col min="1" max="1" width="69.140625" customWidth="1"/>
    <col min="2" max="2" width="44" style="9" customWidth="1"/>
    <col min="3" max="3" width="100.7109375" customWidth="1"/>
    <col min="6" max="6" width="29" bestFit="1" customWidth="1"/>
  </cols>
  <sheetData>
    <row r="1" spans="1:6" ht="63" customHeight="1" thickBot="1" x14ac:dyDescent="0.3">
      <c r="A1" s="12" t="s">
        <v>12</v>
      </c>
      <c r="B1" s="104" t="s">
        <v>11</v>
      </c>
      <c r="C1" s="11"/>
      <c r="F1" s="1" t="s">
        <v>29</v>
      </c>
    </row>
    <row r="2" spans="1:6" ht="19.5" thickBot="1" x14ac:dyDescent="0.35">
      <c r="A2" s="78"/>
      <c r="B2" s="79" t="s">
        <v>0</v>
      </c>
      <c r="C2" s="80" t="s">
        <v>35</v>
      </c>
      <c r="F2" s="52" t="s">
        <v>30</v>
      </c>
    </row>
    <row r="3" spans="1:6" ht="18.75" x14ac:dyDescent="0.3">
      <c r="A3" s="84" t="s">
        <v>61</v>
      </c>
      <c r="B3" s="29">
        <v>2026</v>
      </c>
      <c r="C3" s="81"/>
      <c r="F3" s="53" t="s">
        <v>31</v>
      </c>
    </row>
    <row r="4" spans="1:6" ht="30.75" customHeight="1" x14ac:dyDescent="0.25">
      <c r="A4" s="85" t="s">
        <v>62</v>
      </c>
      <c r="B4" s="10" t="s">
        <v>5</v>
      </c>
      <c r="C4" s="82"/>
      <c r="F4" s="54" t="s">
        <v>32</v>
      </c>
    </row>
    <row r="5" spans="1:6" ht="21" customHeight="1" x14ac:dyDescent="0.25">
      <c r="A5" s="107" t="s">
        <v>63</v>
      </c>
      <c r="B5" s="108" t="s">
        <v>192</v>
      </c>
      <c r="C5" s="109"/>
      <c r="F5" s="56" t="s">
        <v>34</v>
      </c>
    </row>
    <row r="6" spans="1:6" ht="97.5" customHeight="1" x14ac:dyDescent="0.25">
      <c r="A6" s="106" t="s">
        <v>96</v>
      </c>
      <c r="B6" s="139">
        <v>8938</v>
      </c>
      <c r="C6" s="140" t="s">
        <v>37</v>
      </c>
    </row>
    <row r="7" spans="1:6" ht="74.25" customHeight="1" x14ac:dyDescent="0.25">
      <c r="A7" s="106" t="s">
        <v>97</v>
      </c>
      <c r="B7" s="139">
        <v>2933</v>
      </c>
      <c r="C7" s="141"/>
    </row>
    <row r="8" spans="1:6" ht="46.5" customHeight="1" x14ac:dyDescent="0.25">
      <c r="A8" s="110" t="s">
        <v>92</v>
      </c>
      <c r="B8" s="10">
        <v>613</v>
      </c>
      <c r="C8" s="112" t="s">
        <v>64</v>
      </c>
    </row>
    <row r="9" spans="1:6" ht="39.75" customHeight="1" x14ac:dyDescent="0.25">
      <c r="A9" s="103" t="s">
        <v>94</v>
      </c>
      <c r="B9" s="139">
        <v>7043</v>
      </c>
      <c r="C9" s="93" t="s">
        <v>78</v>
      </c>
    </row>
    <row r="10" spans="1:6" x14ac:dyDescent="0.25">
      <c r="A10" s="92"/>
      <c r="B10" s="105"/>
    </row>
    <row r="11" spans="1:6" ht="25.5" x14ac:dyDescent="0.25">
      <c r="A11" t="s">
        <v>90</v>
      </c>
      <c r="B11" s="105"/>
      <c r="C11" s="87" t="s">
        <v>95</v>
      </c>
    </row>
    <row r="12" spans="1:6" ht="25.5" x14ac:dyDescent="0.25">
      <c r="A12" s="102" t="s">
        <v>91</v>
      </c>
      <c r="B12" s="105"/>
      <c r="C12" s="88" t="s">
        <v>65</v>
      </c>
    </row>
    <row r="13" spans="1:6" x14ac:dyDescent="0.25">
      <c r="B13" s="105"/>
      <c r="C13" s="88" t="s">
        <v>66</v>
      </c>
    </row>
    <row r="14" spans="1:6" x14ac:dyDescent="0.25">
      <c r="B14" s="105"/>
      <c r="C14" s="88" t="s">
        <v>67</v>
      </c>
    </row>
    <row r="15" spans="1:6" x14ac:dyDescent="0.25">
      <c r="A15" t="s">
        <v>93</v>
      </c>
      <c r="B15" s="105"/>
      <c r="C15" s="88" t="s">
        <v>68</v>
      </c>
    </row>
    <row r="16" spans="1:6" x14ac:dyDescent="0.25">
      <c r="A16" s="92" t="s">
        <v>129</v>
      </c>
      <c r="B16" s="105"/>
      <c r="C16" s="88" t="s">
        <v>69</v>
      </c>
    </row>
    <row r="17" spans="1:3" x14ac:dyDescent="0.25">
      <c r="A17" s="92"/>
      <c r="B17" s="105"/>
      <c r="C17" s="88" t="s">
        <v>70</v>
      </c>
    </row>
    <row r="18" spans="1:3" x14ac:dyDescent="0.25">
      <c r="A18" s="92"/>
      <c r="B18" s="105"/>
      <c r="C18" s="89" t="s">
        <v>71</v>
      </c>
    </row>
    <row r="19" spans="1:3" x14ac:dyDescent="0.25">
      <c r="A19" s="92"/>
      <c r="B19" s="105"/>
      <c r="C19" s="89" t="s">
        <v>72</v>
      </c>
    </row>
    <row r="20" spans="1:3" x14ac:dyDescent="0.25">
      <c r="A20" s="92"/>
      <c r="B20" s="105"/>
      <c r="C20" s="89" t="s">
        <v>73</v>
      </c>
    </row>
    <row r="21" spans="1:3" ht="25.5" x14ac:dyDescent="0.25">
      <c r="C21" s="89" t="s">
        <v>74</v>
      </c>
    </row>
    <row r="22" spans="1:3" ht="39" x14ac:dyDescent="0.25">
      <c r="C22" s="90" t="s">
        <v>75</v>
      </c>
    </row>
  </sheetData>
  <mergeCells count="1">
    <mergeCell ref="C6:C7"/>
  </mergeCells>
  <dataValidations count="1">
    <dataValidation type="list" allowBlank="1" showInputMessage="1" showErrorMessage="1" sqref="B3" xr:uid="{00000000-0002-0000-0100-000001000000}">
      <formula1>"2026,2027,2028"</formula1>
    </dataValidation>
  </dataValidations>
  <hyperlinks>
    <hyperlink ref="A8" location="_ftn1" display="_ftn1" xr:uid="{C1FCF07D-E172-4300-872D-348D986555D8}"/>
    <hyperlink ref="A12" r:id="rId1" xr:uid="{CEBD674C-FAB0-4EAC-85CB-9330CEB1B88A}"/>
  </hyperlinks>
  <pageMargins left="0.7" right="0.7" top="0.75" bottom="0.75" header="0.3" footer="0.3"/>
  <pageSetup paperSize="9" scale="61" orientation="landscape" r:id="rId2"/>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cet!$A$2:$A$5</xm:f>
          </x14:formula1>
          <xm:sqref>B4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B2025-9063-4BD8-AC25-29CBEDBDF885}">
  <dimension ref="A1:H17"/>
  <sheetViews>
    <sheetView zoomScaleNormal="100" workbookViewId="0">
      <selection activeCell="B2" sqref="B2"/>
    </sheetView>
  </sheetViews>
  <sheetFormatPr defaultRowHeight="15" x14ac:dyDescent="0.25"/>
  <cols>
    <col min="1" max="1" width="59.5703125" customWidth="1"/>
    <col min="2" max="2" width="21.7109375" style="9" customWidth="1"/>
    <col min="3" max="3" width="22" customWidth="1"/>
    <col min="4" max="4" width="15.28515625" customWidth="1"/>
    <col min="5" max="5" width="29.42578125" customWidth="1"/>
    <col min="6" max="6" width="19.42578125" customWidth="1"/>
    <col min="7" max="7" width="17.7109375" customWidth="1"/>
    <col min="8" max="8" width="12.42578125" customWidth="1"/>
    <col min="9" max="9" width="20.28515625" customWidth="1"/>
    <col min="10" max="10" width="18.140625" customWidth="1"/>
    <col min="11" max="11" width="13.140625" customWidth="1"/>
  </cols>
  <sheetData>
    <row r="1" spans="1:8" x14ac:dyDescent="0.25">
      <c r="C1" s="1" t="s">
        <v>19</v>
      </c>
      <c r="D1" s="1" t="s">
        <v>20</v>
      </c>
      <c r="E1" s="1" t="s">
        <v>21</v>
      </c>
    </row>
    <row r="2" spans="1:8" ht="41.25" customHeight="1" x14ac:dyDescent="0.25">
      <c r="B2" s="104" t="s">
        <v>11</v>
      </c>
      <c r="C2" s="31" t="str">
        <f>'0. Osnovni podatki'!B5</f>
        <v>URI SOČA</v>
      </c>
      <c r="D2" s="31">
        <f>'0. Osnovni podatki'!B3</f>
        <v>2026</v>
      </c>
      <c r="E2" s="31" t="str">
        <f>'0. Osnovni podatki'!B4</f>
        <v>1. četrtlejte</v>
      </c>
    </row>
    <row r="3" spans="1:8" ht="22.5" customHeight="1" x14ac:dyDescent="0.25">
      <c r="D3" s="39"/>
      <c r="E3" s="39"/>
    </row>
    <row r="5" spans="1:8" ht="21" x14ac:dyDescent="0.35">
      <c r="A5" s="8" t="s">
        <v>145</v>
      </c>
      <c r="B5" s="25" t="s">
        <v>16</v>
      </c>
      <c r="C5" s="25" t="s">
        <v>17</v>
      </c>
      <c r="E5" s="1" t="s">
        <v>29</v>
      </c>
    </row>
    <row r="6" spans="1:8" ht="60.6" customHeight="1" x14ac:dyDescent="0.25">
      <c r="A6" s="67" t="s">
        <v>60</v>
      </c>
      <c r="B6" s="20"/>
      <c r="C6" s="2"/>
    </row>
    <row r="7" spans="1:8" ht="31.5" x14ac:dyDescent="0.25">
      <c r="A7" s="67" t="s">
        <v>56</v>
      </c>
      <c r="B7" s="20"/>
      <c r="C7" s="2"/>
    </row>
    <row r="8" spans="1:8" ht="31.5" x14ac:dyDescent="0.25">
      <c r="A8" s="67" t="s">
        <v>57</v>
      </c>
      <c r="B8" s="20"/>
      <c r="C8" s="2"/>
      <c r="E8" s="52" t="s">
        <v>30</v>
      </c>
    </row>
    <row r="9" spans="1:8" ht="31.5" x14ac:dyDescent="0.25">
      <c r="A9" s="67" t="s">
        <v>58</v>
      </c>
      <c r="B9" s="20"/>
      <c r="C9" s="2"/>
      <c r="E9" s="53" t="s">
        <v>31</v>
      </c>
    </row>
    <row r="10" spans="1:8" ht="15.75" x14ac:dyDescent="0.25">
      <c r="A10" s="67" t="s">
        <v>49</v>
      </c>
      <c r="B10" s="26">
        <f>B8-B9</f>
        <v>0</v>
      </c>
      <c r="C10" s="2"/>
      <c r="E10" s="54" t="s">
        <v>32</v>
      </c>
    </row>
    <row r="11" spans="1:8" ht="31.5" x14ac:dyDescent="0.25">
      <c r="A11" s="67" t="s">
        <v>59</v>
      </c>
      <c r="B11" s="20"/>
      <c r="C11" s="2"/>
      <c r="E11" s="56" t="s">
        <v>34</v>
      </c>
    </row>
    <row r="14" spans="1:8" ht="15.75" x14ac:dyDescent="0.25">
      <c r="A14" s="17" t="s">
        <v>14</v>
      </c>
      <c r="B14" s="18" t="s">
        <v>15</v>
      </c>
      <c r="C14" s="18" t="s">
        <v>1</v>
      </c>
      <c r="E14" s="65"/>
      <c r="F14" s="24"/>
      <c r="G14" s="24"/>
      <c r="H14" s="24"/>
    </row>
    <row r="15" spans="1:8" ht="24" customHeight="1" x14ac:dyDescent="0.25">
      <c r="A15" s="73" t="s">
        <v>146</v>
      </c>
      <c r="B15" s="27" t="e">
        <f>B6*100/B7</f>
        <v>#DIV/0!</v>
      </c>
      <c r="C15" s="15"/>
      <c r="E15" s="55"/>
      <c r="F15" s="62"/>
      <c r="G15" s="23"/>
      <c r="H15" s="23"/>
    </row>
    <row r="16" spans="1:8" ht="24" customHeight="1" x14ac:dyDescent="0.25">
      <c r="A16" s="56" t="s">
        <v>147</v>
      </c>
      <c r="B16" s="27" t="e">
        <f>B10*100/B8</f>
        <v>#DIV/0!</v>
      </c>
      <c r="C16" s="2"/>
      <c r="E16" s="55"/>
      <c r="F16" s="62"/>
      <c r="G16" s="66"/>
    </row>
    <row r="17" spans="1:3" ht="21" customHeight="1" x14ac:dyDescent="0.25">
      <c r="A17" s="56" t="s">
        <v>148</v>
      </c>
      <c r="B17" s="27" t="e">
        <f>B11*100/B9</f>
        <v>#DIV/0!</v>
      </c>
      <c r="C17" s="2"/>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1"/>
  <dimension ref="A1:E15"/>
  <sheetViews>
    <sheetView workbookViewId="0">
      <selection activeCell="B2" sqref="B2"/>
    </sheetView>
  </sheetViews>
  <sheetFormatPr defaultRowHeight="15" x14ac:dyDescent="0.25"/>
  <cols>
    <col min="1" max="1" width="107.42578125" customWidth="1"/>
    <col min="2" max="2" width="25.85546875" style="9" customWidth="1"/>
    <col min="3" max="3" width="27.140625" customWidth="1"/>
    <col min="4" max="4" width="18.28515625" customWidth="1"/>
    <col min="5" max="5" width="30" customWidth="1"/>
    <col min="6" max="6" width="16.28515625" customWidth="1"/>
    <col min="7" max="7" width="25.5703125" customWidth="1"/>
  </cols>
  <sheetData>
    <row r="1" spans="1:5" x14ac:dyDescent="0.25">
      <c r="C1" s="1" t="s">
        <v>19</v>
      </c>
      <c r="D1" s="1" t="s">
        <v>20</v>
      </c>
      <c r="E1" s="1" t="s">
        <v>21</v>
      </c>
    </row>
    <row r="2" spans="1:5" ht="41.25" customHeight="1" x14ac:dyDescent="0.25">
      <c r="B2" s="104" t="s">
        <v>11</v>
      </c>
      <c r="C2" s="31" t="str">
        <f>'0. Osnovni podatki'!B5</f>
        <v>URI SOČA</v>
      </c>
      <c r="D2" s="31">
        <f>'0. Osnovni podatki'!B3</f>
        <v>2026</v>
      </c>
      <c r="E2" s="31" t="str">
        <f>'0. Osnovni podatki'!B4</f>
        <v>1. četrtlejte</v>
      </c>
    </row>
    <row r="4" spans="1:5" ht="21" x14ac:dyDescent="0.35">
      <c r="A4" s="8"/>
    </row>
    <row r="7" spans="1:5" ht="21" x14ac:dyDescent="0.35">
      <c r="A7" s="8" t="s">
        <v>149</v>
      </c>
      <c r="B7" s="25" t="s">
        <v>16</v>
      </c>
      <c r="C7" s="25" t="s">
        <v>17</v>
      </c>
      <c r="E7" s="1" t="s">
        <v>29</v>
      </c>
    </row>
    <row r="8" spans="1:5" ht="15.75" x14ac:dyDescent="0.25">
      <c r="A8" s="35" t="s">
        <v>27</v>
      </c>
      <c r="B8" s="45">
        <v>279</v>
      </c>
      <c r="C8" s="124"/>
      <c r="E8" s="52" t="s">
        <v>30</v>
      </c>
    </row>
    <row r="9" spans="1:5" ht="30" x14ac:dyDescent="0.25">
      <c r="A9" s="35" t="s">
        <v>76</v>
      </c>
      <c r="B9" s="45">
        <v>0</v>
      </c>
      <c r="C9" s="46"/>
      <c r="E9" s="53" t="s">
        <v>31</v>
      </c>
    </row>
    <row r="10" spans="1:5" ht="15.75" x14ac:dyDescent="0.25">
      <c r="A10" s="35" t="s">
        <v>77</v>
      </c>
      <c r="B10" s="111">
        <v>22</v>
      </c>
      <c r="C10" s="75"/>
      <c r="E10" s="54" t="s">
        <v>32</v>
      </c>
    </row>
    <row r="11" spans="1:5" x14ac:dyDescent="0.25">
      <c r="E11" s="56" t="s">
        <v>34</v>
      </c>
    </row>
    <row r="14" spans="1:5" ht="15.75" x14ac:dyDescent="0.25">
      <c r="A14" s="17" t="s">
        <v>14</v>
      </c>
      <c r="B14" s="50" t="s">
        <v>15</v>
      </c>
      <c r="C14" s="18" t="s">
        <v>1</v>
      </c>
    </row>
    <row r="15" spans="1:5" ht="15.75" x14ac:dyDescent="0.25">
      <c r="A15" s="30" t="s">
        <v>150</v>
      </c>
      <c r="B15" s="27">
        <f>100*B9/B10</f>
        <v>0</v>
      </c>
      <c r="C15" s="15"/>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2"/>
  <sheetViews>
    <sheetView zoomScaleNormal="100" workbookViewId="0">
      <selection activeCell="G8" sqref="G8"/>
    </sheetView>
  </sheetViews>
  <sheetFormatPr defaultRowHeight="15" x14ac:dyDescent="0.25"/>
  <cols>
    <col min="1" max="1" width="62.5703125" customWidth="1"/>
    <col min="2" max="2" width="25.85546875" style="9" customWidth="1"/>
    <col min="3" max="3" width="41.85546875" customWidth="1"/>
    <col min="4" max="4" width="15.28515625" customWidth="1"/>
    <col min="5" max="5" width="58" customWidth="1"/>
    <col min="6" max="6" width="19.42578125" customWidth="1"/>
    <col min="7" max="7" width="17.7109375" customWidth="1"/>
    <col min="8" max="8" width="4.85546875" customWidth="1"/>
    <col min="11" max="11" width="27.42578125" customWidth="1"/>
  </cols>
  <sheetData>
    <row r="1" spans="1:5" x14ac:dyDescent="0.25">
      <c r="C1" s="1" t="s">
        <v>19</v>
      </c>
      <c r="D1" s="1" t="s">
        <v>20</v>
      </c>
      <c r="E1" s="1" t="s">
        <v>21</v>
      </c>
    </row>
    <row r="2" spans="1:5" ht="41.25" customHeight="1" x14ac:dyDescent="0.25">
      <c r="B2" s="104" t="s">
        <v>11</v>
      </c>
      <c r="C2" s="31" t="str">
        <f>'0. Osnovni podatki'!B5</f>
        <v>URI SOČA</v>
      </c>
      <c r="D2" s="31">
        <f>'0. Osnovni podatki'!B3</f>
        <v>2026</v>
      </c>
      <c r="E2" s="31" t="str">
        <f>'0. Osnovni podatki'!B4</f>
        <v>1. četrtlejte</v>
      </c>
    </row>
    <row r="3" spans="1:5" ht="22.5" customHeight="1" x14ac:dyDescent="0.35">
      <c r="A3" s="8"/>
      <c r="B3" s="104"/>
      <c r="C3" s="38"/>
      <c r="D3" s="39"/>
      <c r="E3" s="39"/>
    </row>
    <row r="4" spans="1:5" ht="21.75" thickBot="1" x14ac:dyDescent="0.4">
      <c r="A4" s="47" t="s">
        <v>151</v>
      </c>
      <c r="B4" s="22" t="s">
        <v>16</v>
      </c>
      <c r="C4" s="25" t="s">
        <v>17</v>
      </c>
    </row>
    <row r="5" spans="1:5" ht="32.25" customHeight="1" x14ac:dyDescent="0.25">
      <c r="A5" s="83" t="s">
        <v>152</v>
      </c>
      <c r="B5" s="26">
        <f>B6+B7</f>
        <v>21</v>
      </c>
      <c r="C5" s="15"/>
      <c r="D5" s="74"/>
    </row>
    <row r="6" spans="1:5" ht="15.75" x14ac:dyDescent="0.25">
      <c r="A6" s="67" t="s">
        <v>153</v>
      </c>
      <c r="B6" s="20">
        <v>3</v>
      </c>
      <c r="C6" s="2"/>
    </row>
    <row r="7" spans="1:5" ht="15.75" x14ac:dyDescent="0.25">
      <c r="A7" s="67" t="s">
        <v>154</v>
      </c>
      <c r="B7" s="20">
        <v>18</v>
      </c>
      <c r="C7" s="2"/>
    </row>
    <row r="8" spans="1:5" ht="104.45" customHeight="1" thickBot="1" x14ac:dyDescent="0.3">
      <c r="A8" s="91" t="s">
        <v>55</v>
      </c>
      <c r="B8" s="32">
        <v>417</v>
      </c>
      <c r="C8" s="60" t="s">
        <v>36</v>
      </c>
    </row>
    <row r="9" spans="1:5" x14ac:dyDescent="0.25">
      <c r="A9" s="21"/>
      <c r="E9" s="1" t="s">
        <v>29</v>
      </c>
    </row>
    <row r="10" spans="1:5" ht="15.75" x14ac:dyDescent="0.25">
      <c r="A10" s="1" t="s">
        <v>42</v>
      </c>
      <c r="E10" s="52" t="s">
        <v>30</v>
      </c>
    </row>
    <row r="11" spans="1:5" ht="15.75" x14ac:dyDescent="0.25">
      <c r="A11" s="11" t="s">
        <v>43</v>
      </c>
      <c r="E11" s="53" t="s">
        <v>31</v>
      </c>
    </row>
    <row r="12" spans="1:5" ht="15.75" x14ac:dyDescent="0.25">
      <c r="E12" s="54" t="s">
        <v>32</v>
      </c>
    </row>
    <row r="13" spans="1:5" x14ac:dyDescent="0.25">
      <c r="A13" s="1" t="s">
        <v>48</v>
      </c>
      <c r="E13" s="56" t="s">
        <v>34</v>
      </c>
    </row>
    <row r="14" spans="1:5" x14ac:dyDescent="0.25">
      <c r="A14" t="s">
        <v>44</v>
      </c>
      <c r="E14" t="s">
        <v>40</v>
      </c>
    </row>
    <row r="15" spans="1:5" x14ac:dyDescent="0.25">
      <c r="A15" t="s">
        <v>45</v>
      </c>
      <c r="E15" t="s">
        <v>41</v>
      </c>
    </row>
    <row r="16" spans="1:5" x14ac:dyDescent="0.25">
      <c r="A16" t="s">
        <v>46</v>
      </c>
    </row>
    <row r="17" spans="1:8" x14ac:dyDescent="0.25">
      <c r="A17" t="s">
        <v>47</v>
      </c>
    </row>
    <row r="18" spans="1:8" ht="15.75" x14ac:dyDescent="0.25">
      <c r="H18" s="24"/>
    </row>
    <row r="19" spans="1:8" ht="21" customHeight="1" x14ac:dyDescent="0.25">
      <c r="A19" s="69" t="s">
        <v>14</v>
      </c>
      <c r="B19" s="70" t="s">
        <v>15</v>
      </c>
      <c r="C19" s="70" t="s">
        <v>1</v>
      </c>
      <c r="H19" s="24"/>
    </row>
    <row r="20" spans="1:8" ht="23.25" customHeight="1" x14ac:dyDescent="0.25">
      <c r="A20" s="72" t="s">
        <v>155</v>
      </c>
      <c r="B20" s="70">
        <f>B5*100/B8</f>
        <v>5.0359712230215825</v>
      </c>
      <c r="C20" s="71"/>
      <c r="H20" s="23"/>
    </row>
    <row r="21" spans="1:8" ht="21" customHeight="1" x14ac:dyDescent="0.25">
      <c r="A21" s="56" t="s">
        <v>156</v>
      </c>
      <c r="B21" s="27">
        <f>100*B6/B8</f>
        <v>0.71942446043165464</v>
      </c>
      <c r="C21" s="15"/>
      <c r="D21" s="74"/>
    </row>
    <row r="22" spans="1:8" ht="15.75" x14ac:dyDescent="0.25">
      <c r="A22" s="56" t="s">
        <v>157</v>
      </c>
      <c r="B22" s="27">
        <f>100*B7/B8</f>
        <v>4.3165467625899279</v>
      </c>
      <c r="C22" s="28" t="s">
        <v>18</v>
      </c>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C0373-86F6-49DA-9FA0-7807DEA71953}">
  <dimension ref="A1:H27"/>
  <sheetViews>
    <sheetView zoomScale="98" zoomScaleNormal="98" workbookViewId="0">
      <selection activeCell="B2" sqref="B2"/>
    </sheetView>
  </sheetViews>
  <sheetFormatPr defaultRowHeight="15" x14ac:dyDescent="0.25"/>
  <cols>
    <col min="1" max="1" width="63.85546875" customWidth="1"/>
    <col min="2" max="2" width="21.7109375" style="9" customWidth="1"/>
    <col min="3" max="3" width="22" customWidth="1"/>
    <col min="4" max="4" width="25.85546875" customWidth="1"/>
    <col min="5" max="5" width="29.42578125" customWidth="1"/>
    <col min="6" max="6" width="15.5703125" customWidth="1"/>
    <col min="7" max="7" width="13.5703125" customWidth="1"/>
    <col min="8" max="8" width="12.42578125" customWidth="1"/>
    <col min="9" max="9" width="15.28515625" customWidth="1"/>
    <col min="10" max="10" width="12.42578125" customWidth="1"/>
    <col min="11" max="11" width="13.140625" customWidth="1"/>
  </cols>
  <sheetData>
    <row r="1" spans="1:7" x14ac:dyDescent="0.25">
      <c r="C1" s="1" t="s">
        <v>19</v>
      </c>
      <c r="D1" s="1" t="s">
        <v>20</v>
      </c>
      <c r="E1" s="1" t="s">
        <v>21</v>
      </c>
    </row>
    <row r="2" spans="1:7" ht="41.25" customHeight="1" x14ac:dyDescent="0.25">
      <c r="B2" s="104" t="s">
        <v>11</v>
      </c>
      <c r="C2" s="31" t="str">
        <f>'0. Osnovni podatki'!B5</f>
        <v>URI SOČA</v>
      </c>
      <c r="D2" s="31">
        <f>'0. Osnovni podatki'!B3</f>
        <v>2026</v>
      </c>
      <c r="E2" s="31" t="str">
        <f>'0. Osnovni podatki'!B4</f>
        <v>1. četrtlejte</v>
      </c>
    </row>
    <row r="3" spans="1:7" ht="22.5" customHeight="1" x14ac:dyDescent="0.25">
      <c r="D3" s="39"/>
      <c r="E3" s="39"/>
    </row>
    <row r="4" spans="1:7" ht="21" x14ac:dyDescent="0.35">
      <c r="A4" s="8" t="s">
        <v>158</v>
      </c>
      <c r="B4" s="25" t="s">
        <v>16</v>
      </c>
      <c r="C4" s="25" t="s">
        <v>17</v>
      </c>
      <c r="E4" s="1" t="s">
        <v>29</v>
      </c>
      <c r="F4" s="63"/>
      <c r="G4" s="63"/>
    </row>
    <row r="5" spans="1:7" ht="17.25" customHeight="1" x14ac:dyDescent="0.25">
      <c r="A5" s="67" t="s">
        <v>80</v>
      </c>
      <c r="B5" s="20">
        <v>19</v>
      </c>
      <c r="C5" s="2"/>
      <c r="E5" s="52" t="s">
        <v>30</v>
      </c>
      <c r="F5" s="68"/>
      <c r="G5" s="23"/>
    </row>
    <row r="6" spans="1:7" ht="15.75" x14ac:dyDescent="0.25">
      <c r="A6" s="67" t="s">
        <v>81</v>
      </c>
      <c r="B6" s="20">
        <v>2</v>
      </c>
      <c r="C6" s="2"/>
      <c r="E6" s="53" t="s">
        <v>31</v>
      </c>
      <c r="F6" s="64"/>
    </row>
    <row r="7" spans="1:7" ht="19.5" customHeight="1" x14ac:dyDescent="0.25">
      <c r="A7" s="67" t="s">
        <v>82</v>
      </c>
      <c r="B7" s="20">
        <v>0</v>
      </c>
      <c r="C7" s="2"/>
      <c r="E7" s="54" t="s">
        <v>32</v>
      </c>
    </row>
    <row r="8" spans="1:7" ht="31.5" x14ac:dyDescent="0.25">
      <c r="A8" s="96" t="s">
        <v>83</v>
      </c>
      <c r="E8" s="56" t="s">
        <v>34</v>
      </c>
    </row>
    <row r="9" spans="1:7" x14ac:dyDescent="0.25">
      <c r="A9" s="95"/>
    </row>
    <row r="10" spans="1:7" ht="15.75" x14ac:dyDescent="0.25">
      <c r="A10" s="97" t="s">
        <v>79</v>
      </c>
    </row>
    <row r="11" spans="1:7" ht="31.5" x14ac:dyDescent="0.25">
      <c r="A11" s="98" t="s">
        <v>85</v>
      </c>
    </row>
    <row r="12" spans="1:7" ht="31.5" x14ac:dyDescent="0.25">
      <c r="A12" s="99" t="s">
        <v>86</v>
      </c>
    </row>
    <row r="13" spans="1:7" ht="15.75" x14ac:dyDescent="0.25">
      <c r="A13" s="100" t="s">
        <v>87</v>
      </c>
    </row>
    <row r="14" spans="1:7" x14ac:dyDescent="0.25">
      <c r="A14" s="94"/>
      <c r="B14" s="25" t="s">
        <v>16</v>
      </c>
      <c r="C14" s="25" t="s">
        <v>17</v>
      </c>
    </row>
    <row r="15" spans="1:7" ht="15.75" x14ac:dyDescent="0.25">
      <c r="A15" s="67" t="s">
        <v>84</v>
      </c>
      <c r="B15" s="20">
        <v>2</v>
      </c>
      <c r="C15" s="2"/>
    </row>
    <row r="16" spans="1:7" ht="31.5" x14ac:dyDescent="0.25">
      <c r="A16" s="101" t="s">
        <v>130</v>
      </c>
      <c r="B16" s="20">
        <v>1</v>
      </c>
      <c r="C16" s="2"/>
    </row>
    <row r="17" spans="1:8" ht="31.5" x14ac:dyDescent="0.25">
      <c r="A17" s="101" t="s">
        <v>88</v>
      </c>
      <c r="B17" s="20">
        <v>0</v>
      </c>
      <c r="C17" s="2"/>
    </row>
    <row r="18" spans="1:8" ht="47.25" x14ac:dyDescent="0.25">
      <c r="A18" s="101" t="s">
        <v>89</v>
      </c>
      <c r="B18" s="20">
        <v>0</v>
      </c>
      <c r="C18" s="2"/>
    </row>
    <row r="20" spans="1:8" ht="15.75" x14ac:dyDescent="0.25">
      <c r="A20" s="17" t="s">
        <v>14</v>
      </c>
      <c r="B20" s="18" t="s">
        <v>15</v>
      </c>
      <c r="C20" s="18" t="s">
        <v>1</v>
      </c>
      <c r="E20" s="65"/>
      <c r="F20" s="24"/>
      <c r="G20" s="24"/>
      <c r="H20" s="24"/>
    </row>
    <row r="21" spans="1:8" ht="24" customHeight="1" x14ac:dyDescent="0.25">
      <c r="A21" s="56" t="s">
        <v>159</v>
      </c>
      <c r="B21" s="27">
        <f>B5*1000/'0. Osnovni podatki'!B6</f>
        <v>2.1257552025061535</v>
      </c>
      <c r="C21" s="15"/>
      <c r="E21" s="55"/>
      <c r="F21" s="62"/>
      <c r="G21" s="23"/>
      <c r="H21" s="23"/>
    </row>
    <row r="22" spans="1:8" ht="24" customHeight="1" x14ac:dyDescent="0.25">
      <c r="A22" s="56" t="s">
        <v>160</v>
      </c>
      <c r="B22" s="27">
        <f>B6*1000/'0. Osnovni podatki'!B6</f>
        <v>0.22376370552696354</v>
      </c>
      <c r="C22" s="2"/>
      <c r="E22" s="55"/>
      <c r="F22" s="62"/>
      <c r="G22" s="66"/>
    </row>
    <row r="23" spans="1:8" ht="21" customHeight="1" x14ac:dyDescent="0.25">
      <c r="A23" s="56" t="s">
        <v>161</v>
      </c>
      <c r="B23" s="27">
        <f>B7*100/B5</f>
        <v>0</v>
      </c>
      <c r="C23" s="2"/>
    </row>
    <row r="24" spans="1:8" ht="22.5" customHeight="1" x14ac:dyDescent="0.25">
      <c r="A24" s="56" t="s">
        <v>162</v>
      </c>
      <c r="B24" s="27">
        <f>B15*1000/'0. Osnovni podatki'!B9</f>
        <v>0.28396989919068577</v>
      </c>
      <c r="C24" s="2"/>
    </row>
    <row r="25" spans="1:8" ht="15.75" x14ac:dyDescent="0.25">
      <c r="A25" s="56" t="s">
        <v>163</v>
      </c>
      <c r="B25" s="27">
        <f>B16*1000/'0. Osnovni podatki'!B7</f>
        <v>0.34094783498124787</v>
      </c>
      <c r="C25" s="2"/>
    </row>
    <row r="26" spans="1:8" ht="15.75" x14ac:dyDescent="0.25">
      <c r="A26" s="56" t="s">
        <v>164</v>
      </c>
      <c r="B26" s="27">
        <f>B17*1000/'0. Osnovni podatki'!B7</f>
        <v>0</v>
      </c>
      <c r="C26" s="2"/>
    </row>
    <row r="27" spans="1:8" ht="15.75" x14ac:dyDescent="0.25">
      <c r="A27" s="56" t="s">
        <v>165</v>
      </c>
      <c r="B27" s="27">
        <f>B18*100/B16</f>
        <v>0</v>
      </c>
      <c r="C27" s="2"/>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4"/>
  <sheetViews>
    <sheetView workbookViewId="0">
      <selection activeCell="B2" sqref="B2"/>
    </sheetView>
  </sheetViews>
  <sheetFormatPr defaultRowHeight="15" x14ac:dyDescent="0.25"/>
  <cols>
    <col min="1" max="1" width="53.28515625" customWidth="1"/>
    <col min="2" max="2" width="25.85546875" style="9" customWidth="1"/>
    <col min="3" max="3" width="27.140625" customWidth="1"/>
    <col min="4" max="4" width="19.5703125" customWidth="1"/>
    <col min="5" max="5" width="28.28515625" customWidth="1"/>
    <col min="10" max="10" width="28.42578125" bestFit="1" customWidth="1"/>
  </cols>
  <sheetData>
    <row r="1" spans="1:10" x14ac:dyDescent="0.25">
      <c r="C1" s="1" t="s">
        <v>19</v>
      </c>
      <c r="D1" s="1" t="s">
        <v>20</v>
      </c>
      <c r="E1" s="1" t="s">
        <v>21</v>
      </c>
      <c r="J1" s="1" t="s">
        <v>29</v>
      </c>
    </row>
    <row r="2" spans="1:10" ht="41.25" customHeight="1" x14ac:dyDescent="0.25">
      <c r="B2" s="104" t="s">
        <v>11</v>
      </c>
      <c r="C2" s="31" t="str">
        <f>'0. Osnovni podatki'!B5</f>
        <v>URI SOČA</v>
      </c>
      <c r="D2" s="31">
        <f>'0. Osnovni podatki'!B3</f>
        <v>2026</v>
      </c>
      <c r="E2" s="31" t="str">
        <f>'0. Osnovni podatki'!B4</f>
        <v>1. četrtlejte</v>
      </c>
      <c r="J2" s="52" t="s">
        <v>30</v>
      </c>
    </row>
    <row r="3" spans="1:10" ht="21" customHeight="1" x14ac:dyDescent="0.25">
      <c r="B3" s="104"/>
      <c r="C3" s="38"/>
      <c r="D3" s="39"/>
      <c r="E3" s="39"/>
      <c r="J3" s="53" t="s">
        <v>31</v>
      </c>
    </row>
    <row r="4" spans="1:10" ht="26.25" customHeight="1" x14ac:dyDescent="0.35">
      <c r="A4" s="8"/>
      <c r="B4" s="104"/>
      <c r="C4" s="38"/>
      <c r="D4" s="39"/>
      <c r="E4" s="39"/>
      <c r="J4" s="54" t="s">
        <v>32</v>
      </c>
    </row>
    <row r="5" spans="1:10" x14ac:dyDescent="0.25">
      <c r="J5" s="56" t="s">
        <v>34</v>
      </c>
    </row>
    <row r="6" spans="1:10" ht="21" x14ac:dyDescent="0.35">
      <c r="A6" s="8" t="s">
        <v>166</v>
      </c>
      <c r="B6" s="25" t="s">
        <v>16</v>
      </c>
      <c r="C6" s="25" t="s">
        <v>17</v>
      </c>
    </row>
    <row r="7" spans="1:10" ht="15.75" thickBot="1" x14ac:dyDescent="0.3">
      <c r="A7" s="36" t="s">
        <v>54</v>
      </c>
      <c r="B7" s="131">
        <v>0</v>
      </c>
      <c r="C7" s="37"/>
    </row>
    <row r="8" spans="1:10" ht="15.75" thickBot="1" x14ac:dyDescent="0.3"/>
    <row r="9" spans="1:10" ht="64.5" x14ac:dyDescent="0.25">
      <c r="A9" s="57" t="s">
        <v>10</v>
      </c>
      <c r="B9" s="58" t="s">
        <v>33</v>
      </c>
      <c r="C9" s="59" t="s">
        <v>13</v>
      </c>
    </row>
    <row r="10" spans="1:10" ht="45.75" thickBot="1" x14ac:dyDescent="0.3">
      <c r="A10" s="128" t="s">
        <v>144</v>
      </c>
      <c r="B10" s="76">
        <v>529.79999999999995</v>
      </c>
      <c r="C10" s="77" t="s">
        <v>22</v>
      </c>
    </row>
    <row r="13" spans="1:10" ht="16.5" thickBot="1" x14ac:dyDescent="0.3">
      <c r="A13" s="41" t="s">
        <v>14</v>
      </c>
      <c r="B13" s="42" t="s">
        <v>15</v>
      </c>
      <c r="C13" s="42" t="s">
        <v>1</v>
      </c>
    </row>
    <row r="14" spans="1:10" ht="15.75" x14ac:dyDescent="0.25">
      <c r="A14" s="30" t="s">
        <v>39</v>
      </c>
      <c r="B14" s="40">
        <f>100*B7/B10</f>
        <v>0</v>
      </c>
      <c r="C14" s="75"/>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DFB8F-7A55-48CF-9553-91B4776BF4BB}">
  <dimension ref="A1:F51"/>
  <sheetViews>
    <sheetView zoomScaleNormal="100" workbookViewId="0">
      <selection activeCell="B2" sqref="B2"/>
    </sheetView>
  </sheetViews>
  <sheetFormatPr defaultRowHeight="15" x14ac:dyDescent="0.25"/>
  <cols>
    <col min="1" max="1" width="67.42578125" customWidth="1"/>
    <col min="2" max="2" width="28.85546875" style="9" customWidth="1"/>
    <col min="3" max="3" width="29.140625" style="9" customWidth="1"/>
    <col min="4" max="4" width="19.28515625" customWidth="1"/>
    <col min="5" max="5" width="39.42578125" customWidth="1"/>
    <col min="6" max="6" width="88.7109375" customWidth="1"/>
    <col min="7" max="7" width="17.7109375" customWidth="1"/>
    <col min="8" max="8" width="4.85546875" customWidth="1"/>
    <col min="9" max="9" width="46" customWidth="1"/>
    <col min="10" max="10" width="18.140625" customWidth="1"/>
    <col min="11" max="11" width="13.140625" customWidth="1"/>
  </cols>
  <sheetData>
    <row r="1" spans="1:6" x14ac:dyDescent="0.25">
      <c r="C1" s="133" t="s">
        <v>19</v>
      </c>
      <c r="D1" s="1" t="s">
        <v>20</v>
      </c>
      <c r="E1" s="1" t="s">
        <v>21</v>
      </c>
    </row>
    <row r="2" spans="1:6" ht="41.25" customHeight="1" x14ac:dyDescent="0.25">
      <c r="B2" s="104" t="s">
        <v>11</v>
      </c>
      <c r="C2" s="134" t="str">
        <f>'0. Osnovni podatki'!B5</f>
        <v>URI SOČA</v>
      </c>
      <c r="D2" s="31">
        <f>'0. Osnovni podatki'!B3</f>
        <v>2026</v>
      </c>
      <c r="E2" s="31" t="str">
        <f>'0. Osnovni podatki'!B4</f>
        <v>1. četrtlejte</v>
      </c>
    </row>
    <row r="3" spans="1:6" ht="22.5" customHeight="1" x14ac:dyDescent="0.35">
      <c r="A3" s="8" t="s">
        <v>167</v>
      </c>
      <c r="B3" s="132"/>
      <c r="C3" s="135"/>
      <c r="D3" s="39"/>
      <c r="E3" s="39"/>
    </row>
    <row r="5" spans="1:6" ht="57" thickBot="1" x14ac:dyDescent="0.35">
      <c r="A5" s="115" t="s">
        <v>99</v>
      </c>
      <c r="B5" s="14" t="s">
        <v>126</v>
      </c>
      <c r="C5" s="14" t="s">
        <v>127</v>
      </c>
      <c r="D5" s="13" t="s">
        <v>1</v>
      </c>
    </row>
    <row r="6" spans="1:6" x14ac:dyDescent="0.25">
      <c r="A6" s="33" t="s">
        <v>2</v>
      </c>
      <c r="B6" s="19">
        <v>0</v>
      </c>
      <c r="C6" s="19">
        <v>0</v>
      </c>
      <c r="D6" s="6"/>
      <c r="E6" s="1" t="s">
        <v>29</v>
      </c>
    </row>
    <row r="7" spans="1:6" ht="15.75" x14ac:dyDescent="0.25">
      <c r="A7" s="34" t="s">
        <v>100</v>
      </c>
      <c r="B7" s="20">
        <v>0</v>
      </c>
      <c r="C7" s="20">
        <v>1</v>
      </c>
      <c r="D7" s="3"/>
      <c r="E7" s="52" t="s">
        <v>30</v>
      </c>
    </row>
    <row r="8" spans="1:6" ht="15.75" x14ac:dyDescent="0.25">
      <c r="A8" s="34" t="s">
        <v>101</v>
      </c>
      <c r="B8" s="20">
        <v>0</v>
      </c>
      <c r="C8" s="20">
        <v>0</v>
      </c>
      <c r="D8" s="4"/>
      <c r="E8" s="53" t="s">
        <v>31</v>
      </c>
    </row>
    <row r="9" spans="1:6" ht="15.75" x14ac:dyDescent="0.25">
      <c r="A9" s="34" t="s">
        <v>102</v>
      </c>
      <c r="B9" s="20">
        <v>0</v>
      </c>
      <c r="C9" s="20">
        <v>1</v>
      </c>
      <c r="D9" s="4"/>
      <c r="E9" s="54" t="s">
        <v>32</v>
      </c>
    </row>
    <row r="10" spans="1:6" x14ac:dyDescent="0.25">
      <c r="A10" s="34" t="s">
        <v>103</v>
      </c>
      <c r="B10" s="20">
        <v>0</v>
      </c>
      <c r="C10" s="20">
        <v>2</v>
      </c>
      <c r="D10" s="3"/>
      <c r="E10" s="56" t="s">
        <v>34</v>
      </c>
    </row>
    <row r="11" spans="1:6" ht="30" x14ac:dyDescent="0.25">
      <c r="A11" s="35" t="s">
        <v>104</v>
      </c>
      <c r="B11" s="20">
        <v>0</v>
      </c>
      <c r="C11" s="20">
        <v>0</v>
      </c>
      <c r="D11" s="3"/>
    </row>
    <row r="12" spans="1:6" x14ac:dyDescent="0.25">
      <c r="A12" s="34" t="s">
        <v>105</v>
      </c>
      <c r="B12" s="20">
        <v>0</v>
      </c>
      <c r="C12" s="20">
        <v>0</v>
      </c>
      <c r="D12" s="4"/>
    </row>
    <row r="13" spans="1:6" x14ac:dyDescent="0.25">
      <c r="A13" s="34" t="s">
        <v>3</v>
      </c>
      <c r="B13" s="20">
        <v>3</v>
      </c>
      <c r="C13" s="20">
        <v>2</v>
      </c>
      <c r="D13" s="4"/>
    </row>
    <row r="14" spans="1:6" ht="45.75" thickBot="1" x14ac:dyDescent="0.3">
      <c r="A14" s="35" t="s">
        <v>106</v>
      </c>
      <c r="B14" s="20">
        <v>0</v>
      </c>
      <c r="C14" s="20">
        <v>1</v>
      </c>
      <c r="D14" s="4"/>
      <c r="E14" s="116" t="s">
        <v>107</v>
      </c>
      <c r="F14" s="117" t="s">
        <v>108</v>
      </c>
    </row>
    <row r="15" spans="1:6" x14ac:dyDescent="0.25">
      <c r="A15" s="34" t="s">
        <v>4</v>
      </c>
      <c r="B15" s="20">
        <f>3-1</f>
        <v>2</v>
      </c>
      <c r="C15" s="20">
        <v>0</v>
      </c>
      <c r="D15" s="5"/>
      <c r="E15" s="142" t="s">
        <v>109</v>
      </c>
      <c r="F15" s="148" t="s">
        <v>110</v>
      </c>
    </row>
    <row r="16" spans="1:6" x14ac:dyDescent="0.25">
      <c r="A16" s="7" t="s">
        <v>128</v>
      </c>
      <c r="B16" s="16">
        <f>SUM(B6:B15)</f>
        <v>5</v>
      </c>
      <c r="C16" s="16">
        <f>SUM(C6:C15)</f>
        <v>7</v>
      </c>
      <c r="D16" s="15"/>
      <c r="E16" s="143"/>
      <c r="F16" s="149"/>
    </row>
    <row r="17" spans="1:6" ht="15.75" thickBot="1" x14ac:dyDescent="0.3">
      <c r="A17" s="61"/>
      <c r="C17" s="136"/>
      <c r="E17" s="144"/>
      <c r="F17" s="150"/>
    </row>
    <row r="18" spans="1:6" x14ac:dyDescent="0.25">
      <c r="A18" s="61"/>
      <c r="C18" s="136"/>
      <c r="E18" s="142" t="s">
        <v>111</v>
      </c>
      <c r="F18" s="145" t="s">
        <v>112</v>
      </c>
    </row>
    <row r="19" spans="1:6" ht="15.75" thickBot="1" x14ac:dyDescent="0.3">
      <c r="A19" s="61"/>
      <c r="C19" s="136"/>
      <c r="E19" s="144"/>
      <c r="F19" s="147"/>
    </row>
    <row r="20" spans="1:6" x14ac:dyDescent="0.25">
      <c r="A20" s="61"/>
      <c r="C20" s="136"/>
      <c r="E20" s="142" t="s">
        <v>101</v>
      </c>
      <c r="F20" s="118" t="s">
        <v>113</v>
      </c>
    </row>
    <row r="21" spans="1:6" ht="26.25" thickBot="1" x14ac:dyDescent="0.3">
      <c r="A21" s="17" t="s">
        <v>14</v>
      </c>
      <c r="B21" s="18" t="s">
        <v>15</v>
      </c>
      <c r="C21" s="18" t="s">
        <v>1</v>
      </c>
      <c r="E21" s="144"/>
      <c r="F21" s="119" t="s">
        <v>114</v>
      </c>
    </row>
    <row r="22" spans="1:6" ht="15.75" x14ac:dyDescent="0.25">
      <c r="A22" s="120" t="s">
        <v>168</v>
      </c>
      <c r="B22" s="27">
        <f>B16*1000/'0. Osnovni podatki'!B9</f>
        <v>0.70992474797671445</v>
      </c>
      <c r="C22" s="137"/>
      <c r="E22" s="142" t="s">
        <v>102</v>
      </c>
      <c r="F22" s="145" t="s">
        <v>115</v>
      </c>
    </row>
    <row r="23" spans="1:6" ht="15.75" x14ac:dyDescent="0.25">
      <c r="A23" s="120" t="s">
        <v>169</v>
      </c>
      <c r="B23" s="27">
        <f>C16*1000/'0. Osnovni podatki'!B8</f>
        <v>11.419249592169658</v>
      </c>
      <c r="C23" s="138"/>
      <c r="E23" s="143"/>
      <c r="F23" s="146"/>
    </row>
    <row r="24" spans="1:6" ht="15.75" x14ac:dyDescent="0.25">
      <c r="A24" s="55"/>
      <c r="B24" s="62"/>
      <c r="C24" s="136"/>
      <c r="E24" s="143"/>
      <c r="F24" s="146"/>
    </row>
    <row r="25" spans="1:6" x14ac:dyDescent="0.25">
      <c r="E25" s="143"/>
      <c r="F25" s="146"/>
    </row>
    <row r="26" spans="1:6" ht="15.75" thickBot="1" x14ac:dyDescent="0.3">
      <c r="E26" s="144"/>
      <c r="F26" s="147"/>
    </row>
    <row r="27" spans="1:6" ht="15" customHeight="1" x14ac:dyDescent="0.25">
      <c r="E27" s="142" t="s">
        <v>103</v>
      </c>
      <c r="F27" s="121" t="s">
        <v>116</v>
      </c>
    </row>
    <row r="28" spans="1:6" x14ac:dyDescent="0.25">
      <c r="E28" s="143"/>
      <c r="F28" s="125" t="s">
        <v>131</v>
      </c>
    </row>
    <row r="29" spans="1:6" x14ac:dyDescent="0.25">
      <c r="E29" s="143"/>
      <c r="F29" s="125" t="s">
        <v>132</v>
      </c>
    </row>
    <row r="30" spans="1:6" x14ac:dyDescent="0.25">
      <c r="E30" s="122"/>
      <c r="F30" s="125" t="s">
        <v>133</v>
      </c>
    </row>
    <row r="31" spans="1:6" x14ac:dyDescent="0.25">
      <c r="E31" s="151" t="s">
        <v>143</v>
      </c>
      <c r="F31" s="125" t="s">
        <v>134</v>
      </c>
    </row>
    <row r="32" spans="1:6" x14ac:dyDescent="0.25">
      <c r="E32" s="152"/>
      <c r="F32" s="125" t="s">
        <v>135</v>
      </c>
    </row>
    <row r="33" spans="5:6" x14ac:dyDescent="0.25">
      <c r="E33" s="152"/>
      <c r="F33" s="125" t="s">
        <v>136</v>
      </c>
    </row>
    <row r="34" spans="5:6" x14ac:dyDescent="0.25">
      <c r="E34" s="152"/>
      <c r="F34" s="125" t="s">
        <v>137</v>
      </c>
    </row>
    <row r="35" spans="5:6" x14ac:dyDescent="0.25">
      <c r="E35" s="152"/>
      <c r="F35" s="125" t="s">
        <v>138</v>
      </c>
    </row>
    <row r="36" spans="5:6" x14ac:dyDescent="0.25">
      <c r="E36" s="152"/>
      <c r="F36" s="125" t="s">
        <v>139</v>
      </c>
    </row>
    <row r="37" spans="5:6" x14ac:dyDescent="0.25">
      <c r="E37" s="152"/>
      <c r="F37" s="125" t="s">
        <v>140</v>
      </c>
    </row>
    <row r="38" spans="5:6" x14ac:dyDescent="0.25">
      <c r="E38" s="152"/>
      <c r="F38" s="125" t="s">
        <v>141</v>
      </c>
    </row>
    <row r="39" spans="5:6" x14ac:dyDescent="0.25">
      <c r="E39" s="152"/>
      <c r="F39" s="126" t="s">
        <v>142</v>
      </c>
    </row>
    <row r="40" spans="5:6" ht="15.75" thickBot="1" x14ac:dyDescent="0.3">
      <c r="E40" s="153"/>
      <c r="F40" s="127"/>
    </row>
    <row r="41" spans="5:6" x14ac:dyDescent="0.25">
      <c r="E41" s="142" t="s">
        <v>117</v>
      </c>
      <c r="F41" s="145" t="s">
        <v>118</v>
      </c>
    </row>
    <row r="42" spans="5:6" ht="15.75" thickBot="1" x14ac:dyDescent="0.3">
      <c r="E42" s="144"/>
      <c r="F42" s="147"/>
    </row>
    <row r="43" spans="5:6" x14ac:dyDescent="0.25">
      <c r="E43" s="142" t="s">
        <v>105</v>
      </c>
      <c r="F43" s="118" t="s">
        <v>119</v>
      </c>
    </row>
    <row r="44" spans="5:6" x14ac:dyDescent="0.25">
      <c r="E44" s="152"/>
      <c r="F44" s="118" t="s">
        <v>120</v>
      </c>
    </row>
    <row r="45" spans="5:6" x14ac:dyDescent="0.25">
      <c r="E45" s="152"/>
      <c r="F45" s="118" t="s">
        <v>121</v>
      </c>
    </row>
    <row r="46" spans="5:6" ht="15.75" thickBot="1" x14ac:dyDescent="0.3">
      <c r="E46" s="153"/>
      <c r="F46" s="119" t="s">
        <v>122</v>
      </c>
    </row>
    <row r="47" spans="5:6" x14ac:dyDescent="0.25">
      <c r="E47" s="142" t="s">
        <v>3</v>
      </c>
      <c r="F47" s="145" t="s">
        <v>123</v>
      </c>
    </row>
    <row r="48" spans="5:6" ht="15.75" thickBot="1" x14ac:dyDescent="0.3">
      <c r="E48" s="144"/>
      <c r="F48" s="147"/>
    </row>
    <row r="49" spans="5:6" x14ac:dyDescent="0.25">
      <c r="E49" s="142" t="s">
        <v>106</v>
      </c>
      <c r="F49" s="145" t="s">
        <v>124</v>
      </c>
    </row>
    <row r="50" spans="5:6" ht="23.25" customHeight="1" thickBot="1" x14ac:dyDescent="0.3">
      <c r="E50" s="144"/>
      <c r="F50" s="147"/>
    </row>
    <row r="51" spans="5:6" ht="15.75" thickBot="1" x14ac:dyDescent="0.3">
      <c r="E51" s="123" t="s">
        <v>4</v>
      </c>
      <c r="F51" s="119" t="s">
        <v>125</v>
      </c>
    </row>
  </sheetData>
  <mergeCells count="16">
    <mergeCell ref="E49:E50"/>
    <mergeCell ref="F49:F50"/>
    <mergeCell ref="E27:E29"/>
    <mergeCell ref="E31:E40"/>
    <mergeCell ref="E41:E42"/>
    <mergeCell ref="F41:F42"/>
    <mergeCell ref="E43:E46"/>
    <mergeCell ref="E47:E48"/>
    <mergeCell ref="F47:F48"/>
    <mergeCell ref="E22:E26"/>
    <mergeCell ref="F22:F26"/>
    <mergeCell ref="E15:E17"/>
    <mergeCell ref="F15:F17"/>
    <mergeCell ref="E18:E19"/>
    <mergeCell ref="F18:F19"/>
    <mergeCell ref="E20:E2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38EF8-689E-40C2-9597-332EB6FD8765}">
  <dimension ref="B4:B5"/>
  <sheetViews>
    <sheetView workbookViewId="0">
      <selection activeCell="G9" sqref="G9"/>
    </sheetView>
  </sheetViews>
  <sheetFormatPr defaultRowHeight="15" x14ac:dyDescent="0.25"/>
  <sheetData>
    <row r="4" spans="2:2" ht="18.75" x14ac:dyDescent="0.3">
      <c r="B4" s="113" t="s">
        <v>170</v>
      </c>
    </row>
    <row r="5" spans="2:2" ht="18.75" x14ac:dyDescent="0.3">
      <c r="B5" s="113"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13</vt:i4>
      </vt:variant>
      <vt:variant>
        <vt:lpstr>Imenovani obsegi</vt:lpstr>
      </vt:variant>
      <vt:variant>
        <vt:i4>5</vt:i4>
      </vt:variant>
    </vt:vector>
  </HeadingPairs>
  <TitlesOfParts>
    <vt:vector size="18" baseType="lpstr">
      <vt:lpstr>cet</vt:lpstr>
      <vt:lpstr>0. Osnovni podatki</vt:lpstr>
      <vt:lpstr>B1 Učinkovitost dela v operacij</vt:lpstr>
      <vt:lpstr>C1 Kolonizacija z MRSA</vt:lpstr>
      <vt:lpstr>C2 Poškodbe zaradi pritiska</vt:lpstr>
      <vt:lpstr>C3 Padci pacientov</vt:lpstr>
      <vt:lpstr>Poškodbe z ostrimi predmeti</vt:lpstr>
      <vt:lpstr>B2 Kultura varnosti</vt:lpstr>
      <vt:lpstr>C4 Okužba kirurške rane</vt:lpstr>
      <vt:lpstr>B3  Higiena rok</vt:lpstr>
      <vt:lpstr>Kazalnik C5, C6, C7</vt:lpstr>
      <vt:lpstr>B6.....kliničnega farmacevta</vt:lpstr>
      <vt:lpstr>B7 Delež intervencij</vt:lpstr>
      <vt:lpstr>'0. Osnovni podatki'!_ftnref1</vt:lpstr>
      <vt:lpstr>'B6.....kliničnega farmacevta'!_Toc143355881</vt:lpstr>
      <vt:lpstr>'B7 Delež intervencij'!_Toc143355881</vt:lpstr>
      <vt:lpstr>'Poškodbe z ostrimi predmeti'!_Toc143355881</vt:lpstr>
      <vt:lpstr>'0. Osnovni podatki'!Področje_tiskanja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Uporabnik</dc:creator>
  <cp:lastModifiedBy>Mateja Pelkič Toplak</cp:lastModifiedBy>
  <cp:lastPrinted>2024-10-07T07:10:18Z</cp:lastPrinted>
  <dcterms:created xsi:type="dcterms:W3CDTF">2023-03-19T10:29:50Z</dcterms:created>
  <dcterms:modified xsi:type="dcterms:W3CDTF">2026-07-08T11:45:44Z</dcterms:modified>
</cp:coreProperties>
</file>